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10" sheetId="1" r:id="rId1"/>
  </sheets>
  <calcPr calcId="0"/>
</workbook>
</file>

<file path=xl/calcChain.xml><?xml version="1.0" encoding="utf-8"?>
<calcChain xmlns="http://schemas.openxmlformats.org/spreadsheetml/2006/main">
  <c r="M2" i="1" l="1"/>
  <c r="N2" i="1"/>
  <c r="M3" i="1"/>
  <c r="N3" i="1"/>
  <c r="H4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H19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H26" i="1"/>
  <c r="M26" i="1"/>
  <c r="N26" i="1"/>
  <c r="H27" i="1"/>
  <c r="M27" i="1"/>
  <c r="N27" i="1"/>
  <c r="H28" i="1"/>
  <c r="M28" i="1"/>
  <c r="N28" i="1"/>
  <c r="H29" i="1"/>
  <c r="M29" i="1"/>
  <c r="N29" i="1"/>
  <c r="M30" i="1"/>
  <c r="N30" i="1"/>
  <c r="M31" i="1"/>
  <c r="N31" i="1"/>
  <c r="H32" i="1"/>
  <c r="M32" i="1"/>
  <c r="N32" i="1"/>
  <c r="M33" i="1"/>
  <c r="N33" i="1"/>
  <c r="M34" i="1"/>
  <c r="N34" i="1"/>
  <c r="M35" i="1"/>
  <c r="N35" i="1"/>
  <c r="H36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H47" i="1"/>
  <c r="M47" i="1"/>
  <c r="N47" i="1"/>
  <c r="M48" i="1"/>
  <c r="N48" i="1"/>
  <c r="M49" i="1"/>
  <c r="N49" i="1"/>
  <c r="H50" i="1"/>
  <c r="M50" i="1"/>
  <c r="N50" i="1"/>
  <c r="C51" i="1"/>
  <c r="M51" i="1"/>
  <c r="N51" i="1"/>
  <c r="C52" i="1"/>
  <c r="M52" i="1"/>
  <c r="N52" i="1"/>
  <c r="H53" i="1"/>
  <c r="M53" i="1"/>
  <c r="N53" i="1"/>
  <c r="H54" i="1"/>
  <c r="M54" i="1"/>
  <c r="N54" i="1"/>
  <c r="M55" i="1"/>
  <c r="N55" i="1"/>
  <c r="H56" i="1"/>
  <c r="M56" i="1"/>
  <c r="N56" i="1"/>
  <c r="H57" i="1"/>
  <c r="M57" i="1"/>
  <c r="N57" i="1"/>
  <c r="H58" i="1"/>
  <c r="M58" i="1"/>
  <c r="N58" i="1"/>
  <c r="H59" i="1"/>
  <c r="M59" i="1"/>
  <c r="N59" i="1"/>
  <c r="C60" i="1"/>
  <c r="M60" i="1"/>
  <c r="N60" i="1"/>
  <c r="C61" i="1"/>
  <c r="M61" i="1"/>
  <c r="N61" i="1"/>
  <c r="C62" i="1"/>
  <c r="M62" i="1"/>
  <c r="N62" i="1"/>
  <c r="C63" i="1"/>
  <c r="M63" i="1"/>
  <c r="N63" i="1"/>
  <c r="H64" i="1"/>
  <c r="M64" i="1"/>
  <c r="N64" i="1"/>
  <c r="H65" i="1"/>
  <c r="M65" i="1"/>
  <c r="N65" i="1"/>
  <c r="H66" i="1"/>
  <c r="M66" i="1"/>
  <c r="N66" i="1"/>
  <c r="H67" i="1"/>
  <c r="M67" i="1"/>
  <c r="N67" i="1"/>
  <c r="H68" i="1"/>
  <c r="M68" i="1"/>
  <c r="N68" i="1"/>
  <c r="H69" i="1"/>
  <c r="M69" i="1"/>
  <c r="N69" i="1"/>
  <c r="C70" i="1"/>
  <c r="M70" i="1"/>
  <c r="N70" i="1"/>
  <c r="H71" i="1"/>
  <c r="M71" i="1"/>
  <c r="N71" i="1"/>
  <c r="H72" i="1"/>
  <c r="M72" i="1"/>
  <c r="N72" i="1"/>
  <c r="C73" i="1"/>
  <c r="M73" i="1"/>
  <c r="N73" i="1"/>
  <c r="H74" i="1"/>
  <c r="M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H82" i="1"/>
  <c r="M82" i="1"/>
  <c r="N82" i="1"/>
  <c r="H83" i="1"/>
  <c r="M83" i="1"/>
  <c r="N83" i="1"/>
  <c r="H84" i="1"/>
  <c r="N84" i="1"/>
  <c r="H85" i="1"/>
  <c r="M85" i="1"/>
  <c r="N85" i="1"/>
  <c r="H86" i="1"/>
  <c r="M86" i="1"/>
  <c r="N86" i="1"/>
  <c r="M87" i="1"/>
  <c r="N87" i="1"/>
  <c r="C88" i="1"/>
  <c r="N88" i="1"/>
  <c r="C89" i="1"/>
  <c r="M89" i="1"/>
  <c r="N89" i="1"/>
  <c r="M90" i="1"/>
  <c r="N90" i="1"/>
  <c r="H91" i="1"/>
  <c r="M91" i="1"/>
  <c r="N91" i="1"/>
  <c r="H92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N99" i="1"/>
  <c r="N100" i="1"/>
  <c r="M101" i="1"/>
  <c r="N101" i="1"/>
  <c r="M102" i="1"/>
  <c r="N102" i="1"/>
  <c r="M103" i="1"/>
  <c r="N103" i="1"/>
  <c r="M104" i="1"/>
  <c r="N104" i="1"/>
  <c r="M105" i="1"/>
  <c r="N105" i="1"/>
  <c r="H106" i="1"/>
  <c r="N106" i="1"/>
  <c r="H107" i="1"/>
  <c r="N107" i="1"/>
  <c r="H108" i="1"/>
  <c r="N108" i="1"/>
  <c r="N109" i="1"/>
  <c r="M110" i="1"/>
  <c r="N110" i="1"/>
  <c r="M111" i="1"/>
  <c r="N111" i="1"/>
  <c r="M112" i="1"/>
  <c r="N112" i="1"/>
  <c r="N113" i="1"/>
  <c r="N114" i="1"/>
  <c r="N115" i="1"/>
  <c r="N116" i="1"/>
  <c r="M117" i="1"/>
  <c r="N117" i="1"/>
  <c r="H118" i="1"/>
  <c r="M118" i="1"/>
  <c r="N118" i="1"/>
  <c r="M119" i="1"/>
  <c r="N119" i="1"/>
  <c r="H120" i="1"/>
  <c r="N120" i="1"/>
  <c r="M121" i="1"/>
  <c r="N121" i="1"/>
  <c r="N122" i="1"/>
  <c r="M123" i="1"/>
  <c r="N123" i="1"/>
  <c r="N124" i="1"/>
  <c r="N125" i="1"/>
  <c r="N126" i="1"/>
  <c r="M127" i="1"/>
  <c r="N127" i="1"/>
  <c r="H128" i="1"/>
  <c r="N128" i="1"/>
  <c r="H129" i="1"/>
  <c r="N129" i="1"/>
  <c r="H130" i="1"/>
  <c r="N130" i="1"/>
  <c r="N131" i="1"/>
  <c r="N132" i="1"/>
  <c r="N133" i="1"/>
  <c r="H134" i="1"/>
  <c r="N134" i="1"/>
  <c r="H135" i="1"/>
  <c r="N135" i="1"/>
  <c r="H136" i="1"/>
  <c r="N136" i="1"/>
  <c r="H137" i="1"/>
  <c r="N137" i="1"/>
  <c r="H138" i="1"/>
  <c r="N138" i="1"/>
  <c r="H139" i="1"/>
  <c r="N139" i="1"/>
  <c r="H140" i="1"/>
  <c r="N140" i="1"/>
  <c r="H141" i="1"/>
  <c r="N141" i="1"/>
  <c r="H142" i="1"/>
  <c r="N142" i="1"/>
  <c r="H143" i="1"/>
  <c r="N143" i="1"/>
  <c r="M144" i="1"/>
  <c r="N144" i="1"/>
  <c r="N145" i="1"/>
  <c r="M146" i="1"/>
  <c r="N146" i="1"/>
  <c r="N147" i="1"/>
  <c r="N148" i="1"/>
  <c r="N149" i="1"/>
  <c r="M150" i="1"/>
  <c r="N150" i="1"/>
  <c r="N151" i="1"/>
  <c r="M152" i="1"/>
  <c r="N152" i="1"/>
  <c r="M153" i="1"/>
  <c r="N153" i="1"/>
  <c r="H154" i="1"/>
  <c r="M154" i="1"/>
  <c r="N154" i="1"/>
  <c r="N155" i="1"/>
  <c r="M156" i="1"/>
  <c r="N156" i="1"/>
  <c r="H157" i="1"/>
  <c r="N157" i="1"/>
  <c r="N158" i="1"/>
  <c r="M159" i="1"/>
  <c r="N159" i="1"/>
  <c r="M160" i="1"/>
  <c r="N160" i="1"/>
  <c r="N161" i="1"/>
  <c r="H162" i="1"/>
  <c r="N162" i="1"/>
  <c r="H163" i="1"/>
  <c r="N163" i="1"/>
  <c r="H164" i="1"/>
  <c r="N164" i="1"/>
  <c r="N165" i="1"/>
  <c r="N166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H176" i="1"/>
  <c r="M176" i="1"/>
  <c r="N176" i="1"/>
  <c r="M177" i="1"/>
  <c r="N177" i="1"/>
  <c r="C178" i="1"/>
  <c r="M178" i="1"/>
  <c r="N178" i="1"/>
  <c r="C179" i="1"/>
  <c r="N179" i="1"/>
  <c r="C180" i="1"/>
  <c r="M180" i="1"/>
  <c r="N180" i="1"/>
  <c r="M181" i="1"/>
  <c r="N181" i="1"/>
  <c r="H182" i="1"/>
  <c r="N182" i="1"/>
  <c r="H183" i="1"/>
  <c r="M183" i="1"/>
  <c r="N183" i="1"/>
  <c r="C184" i="1"/>
  <c r="M184" i="1"/>
  <c r="N184" i="1"/>
  <c r="C185" i="1"/>
  <c r="N185" i="1"/>
  <c r="C186" i="1"/>
  <c r="M186" i="1"/>
  <c r="N186" i="1"/>
  <c r="C187" i="1"/>
  <c r="H187" i="1"/>
  <c r="N187" i="1"/>
  <c r="C188" i="1"/>
  <c r="H188" i="1"/>
  <c r="N188" i="1"/>
  <c r="C189" i="1"/>
  <c r="H189" i="1"/>
  <c r="N189" i="1"/>
  <c r="C190" i="1"/>
  <c r="H190" i="1"/>
  <c r="N190" i="1"/>
  <c r="H191" i="1"/>
  <c r="N191" i="1"/>
  <c r="H192" i="1"/>
  <c r="N192" i="1"/>
  <c r="H193" i="1"/>
  <c r="N193" i="1"/>
  <c r="C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H207" i="1"/>
  <c r="N207" i="1"/>
  <c r="C208" i="1"/>
  <c r="M208" i="1"/>
  <c r="N208" i="1"/>
  <c r="H209" i="1"/>
  <c r="M209" i="1"/>
  <c r="N209" i="1"/>
  <c r="H210" i="1"/>
  <c r="M210" i="1"/>
  <c r="N210" i="1"/>
  <c r="H211" i="1"/>
  <c r="M211" i="1"/>
  <c r="N211" i="1"/>
  <c r="C212" i="1"/>
  <c r="M212" i="1"/>
  <c r="N212" i="1"/>
  <c r="H213" i="1"/>
  <c r="M213" i="1"/>
  <c r="N213" i="1"/>
  <c r="C214" i="1"/>
  <c r="M214" i="1"/>
  <c r="N214" i="1"/>
  <c r="C215" i="1"/>
  <c r="M215" i="1"/>
  <c r="N215" i="1"/>
  <c r="C216" i="1"/>
  <c r="M216" i="1"/>
  <c r="N216" i="1"/>
  <c r="M217" i="1"/>
  <c r="N217" i="1"/>
  <c r="M218" i="1"/>
  <c r="N218" i="1"/>
  <c r="H219" i="1"/>
  <c r="M219" i="1"/>
  <c r="N219" i="1"/>
  <c r="H220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N227" i="1"/>
  <c r="N228" i="1"/>
  <c r="H229" i="1"/>
  <c r="N229" i="1"/>
  <c r="N230" i="1"/>
  <c r="N231" i="1"/>
  <c r="H232" i="1"/>
  <c r="N232" i="1"/>
  <c r="M233" i="1"/>
  <c r="N233" i="1"/>
  <c r="M234" i="1"/>
  <c r="N234" i="1"/>
  <c r="N235" i="1"/>
  <c r="N236" i="1"/>
  <c r="M237" i="1"/>
  <c r="N237" i="1"/>
  <c r="N238" i="1"/>
  <c r="H239" i="1"/>
  <c r="N239" i="1"/>
  <c r="H240" i="1"/>
  <c r="N240" i="1"/>
  <c r="H241" i="1"/>
  <c r="N241" i="1"/>
  <c r="H242" i="1"/>
  <c r="N242" i="1"/>
  <c r="H243" i="1"/>
  <c r="N243" i="1"/>
  <c r="N244" i="1"/>
  <c r="H245" i="1"/>
  <c r="N245" i="1"/>
  <c r="H246" i="1"/>
  <c r="N246" i="1"/>
  <c r="N247" i="1"/>
  <c r="M248" i="1"/>
  <c r="N248" i="1"/>
  <c r="M249" i="1"/>
  <c r="N249" i="1"/>
  <c r="H250" i="1"/>
  <c r="N250" i="1"/>
  <c r="N251" i="1"/>
  <c r="N252" i="1"/>
  <c r="M253" i="1"/>
  <c r="N253" i="1"/>
  <c r="M254" i="1"/>
  <c r="N254" i="1"/>
  <c r="H255" i="1"/>
  <c r="M255" i="1"/>
  <c r="N255" i="1"/>
  <c r="M256" i="1"/>
  <c r="N256" i="1"/>
  <c r="H257" i="1"/>
  <c r="N257" i="1"/>
  <c r="H258" i="1"/>
  <c r="N258" i="1"/>
  <c r="N259" i="1"/>
  <c r="N260" i="1"/>
  <c r="M261" i="1"/>
  <c r="N261" i="1"/>
  <c r="M262" i="1"/>
  <c r="N262" i="1"/>
  <c r="H263" i="1"/>
  <c r="N263" i="1"/>
  <c r="N264" i="1"/>
  <c r="H265" i="1"/>
  <c r="N265" i="1"/>
  <c r="H266" i="1"/>
  <c r="N266" i="1"/>
  <c r="H267" i="1"/>
  <c r="N267" i="1"/>
  <c r="H268" i="1"/>
  <c r="N268" i="1"/>
  <c r="N269" i="1"/>
  <c r="N270" i="1"/>
  <c r="N271" i="1"/>
  <c r="H272" i="1"/>
  <c r="M272" i="1"/>
  <c r="N272" i="1"/>
  <c r="N273" i="1"/>
  <c r="H274" i="1"/>
  <c r="N274" i="1"/>
  <c r="H275" i="1"/>
  <c r="N275" i="1"/>
  <c r="H276" i="1"/>
  <c r="M276" i="1"/>
  <c r="N276" i="1"/>
  <c r="H277" i="1"/>
  <c r="M277" i="1"/>
  <c r="N277" i="1"/>
  <c r="N278" i="1"/>
  <c r="H279" i="1"/>
  <c r="N279" i="1"/>
  <c r="H280" i="1"/>
  <c r="N280" i="1"/>
  <c r="H281" i="1"/>
  <c r="N281" i="1"/>
  <c r="H282" i="1"/>
  <c r="N282" i="1"/>
  <c r="N283" i="1"/>
  <c r="M284" i="1"/>
  <c r="N284" i="1"/>
  <c r="M285" i="1"/>
  <c r="N285" i="1"/>
  <c r="N286" i="1"/>
  <c r="N287" i="1"/>
  <c r="N288" i="1"/>
  <c r="N289" i="1"/>
  <c r="H290" i="1"/>
  <c r="M290" i="1"/>
  <c r="N290" i="1"/>
  <c r="H291" i="1"/>
  <c r="N291" i="1"/>
  <c r="M292" i="1"/>
  <c r="N292" i="1"/>
  <c r="N293" i="1"/>
  <c r="M294" i="1"/>
  <c r="N294" i="1"/>
  <c r="M295" i="1"/>
  <c r="N295" i="1"/>
  <c r="M296" i="1"/>
  <c r="N296" i="1"/>
  <c r="M297" i="1"/>
  <c r="N297" i="1"/>
  <c r="M298" i="1"/>
  <c r="N298" i="1"/>
  <c r="H299" i="1"/>
  <c r="N299" i="1"/>
  <c r="H300" i="1"/>
  <c r="N300" i="1"/>
  <c r="N301" i="1"/>
  <c r="H302" i="1"/>
  <c r="N302" i="1"/>
  <c r="H303" i="1"/>
  <c r="M303" i="1"/>
  <c r="N303" i="1"/>
  <c r="N304" i="1"/>
  <c r="N305" i="1"/>
  <c r="H306" i="1"/>
  <c r="N306" i="1"/>
  <c r="N307" i="1"/>
  <c r="N308" i="1"/>
  <c r="N309" i="1"/>
  <c r="N310" i="1"/>
  <c r="N311" i="1"/>
  <c r="N312" i="1"/>
  <c r="M313" i="1"/>
  <c r="N313" i="1"/>
  <c r="M314" i="1"/>
  <c r="N314" i="1"/>
  <c r="N315" i="1"/>
  <c r="N316" i="1"/>
  <c r="N317" i="1"/>
  <c r="N318" i="1"/>
  <c r="H319" i="1"/>
  <c r="N319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H327" i="1"/>
  <c r="M327" i="1"/>
  <c r="N327" i="1"/>
  <c r="M328" i="1"/>
  <c r="N328" i="1"/>
  <c r="M329" i="1"/>
  <c r="N329" i="1"/>
  <c r="M330" i="1"/>
  <c r="N330" i="1"/>
  <c r="C331" i="1"/>
  <c r="M331" i="1"/>
  <c r="N331" i="1"/>
  <c r="H332" i="1"/>
  <c r="M332" i="1"/>
  <c r="N332" i="1"/>
  <c r="C333" i="1"/>
  <c r="N333" i="1"/>
  <c r="H334" i="1"/>
  <c r="M334" i="1"/>
  <c r="N334" i="1"/>
  <c r="C335" i="1"/>
  <c r="N335" i="1"/>
  <c r="C336" i="1"/>
  <c r="M336" i="1"/>
  <c r="N336" i="1"/>
  <c r="C337" i="1"/>
  <c r="H337" i="1"/>
  <c r="N337" i="1"/>
  <c r="C338" i="1"/>
  <c r="H338" i="1"/>
  <c r="N338" i="1"/>
  <c r="C339" i="1"/>
  <c r="H339" i="1"/>
  <c r="N339" i="1"/>
  <c r="C340" i="1"/>
  <c r="H340" i="1"/>
  <c r="N340" i="1"/>
  <c r="C341" i="1"/>
  <c r="N341" i="1"/>
  <c r="H342" i="1"/>
  <c r="N342" i="1"/>
  <c r="H343" i="1"/>
  <c r="N343" i="1"/>
  <c r="H344" i="1"/>
  <c r="N344" i="1"/>
  <c r="C345" i="1"/>
  <c r="N345" i="1"/>
  <c r="H346" i="1"/>
  <c r="N346" i="1"/>
  <c r="H347" i="1"/>
  <c r="N347" i="1"/>
  <c r="H348" i="1"/>
  <c r="N348" i="1"/>
  <c r="C349" i="1"/>
  <c r="M349" i="1"/>
  <c r="N349" i="1"/>
  <c r="C350" i="1"/>
  <c r="N350" i="1"/>
  <c r="C351" i="1"/>
  <c r="N351" i="1"/>
  <c r="H352" i="1"/>
  <c r="M352" i="1"/>
  <c r="N352" i="1"/>
  <c r="H353" i="1"/>
  <c r="M353" i="1"/>
  <c r="N353" i="1"/>
  <c r="H354" i="1"/>
  <c r="M354" i="1"/>
  <c r="N354" i="1"/>
  <c r="C355" i="1"/>
  <c r="M355" i="1"/>
  <c r="N355" i="1"/>
  <c r="C356" i="1"/>
  <c r="M356" i="1"/>
  <c r="N356" i="1"/>
  <c r="M357" i="1"/>
  <c r="N357" i="1"/>
  <c r="C358" i="1"/>
  <c r="N358" i="1"/>
  <c r="H359" i="1"/>
  <c r="M359" i="1"/>
  <c r="N359" i="1"/>
  <c r="M360" i="1"/>
  <c r="N360" i="1"/>
  <c r="M361" i="1"/>
  <c r="N361" i="1"/>
  <c r="M362" i="1"/>
  <c r="N362" i="1"/>
  <c r="M363" i="1"/>
  <c r="N363" i="1"/>
  <c r="H364" i="1"/>
  <c r="M364" i="1"/>
  <c r="N364" i="1"/>
  <c r="M365" i="1"/>
  <c r="N365" i="1"/>
  <c r="M366" i="1"/>
  <c r="N366" i="1"/>
  <c r="M367" i="1"/>
  <c r="N367" i="1"/>
  <c r="C368" i="1"/>
  <c r="N368" i="1"/>
  <c r="C369" i="1"/>
  <c r="N369" i="1"/>
  <c r="H370" i="1"/>
  <c r="N370" i="1"/>
  <c r="H371" i="1"/>
  <c r="N371" i="1"/>
  <c r="N372" i="1"/>
  <c r="N373" i="1"/>
  <c r="H374" i="1"/>
  <c r="N374" i="1"/>
  <c r="H375" i="1"/>
  <c r="N375" i="1"/>
  <c r="M376" i="1"/>
  <c r="N376" i="1"/>
  <c r="N377" i="1"/>
  <c r="M378" i="1"/>
  <c r="N378" i="1"/>
  <c r="M379" i="1"/>
  <c r="N379" i="1"/>
  <c r="H380" i="1"/>
  <c r="N380" i="1"/>
  <c r="H381" i="1"/>
  <c r="N381" i="1"/>
  <c r="H382" i="1"/>
  <c r="N382" i="1"/>
  <c r="H383" i="1"/>
  <c r="N383" i="1"/>
  <c r="H384" i="1"/>
  <c r="N384" i="1"/>
  <c r="H385" i="1"/>
  <c r="N385" i="1"/>
  <c r="H386" i="1"/>
  <c r="N386" i="1"/>
  <c r="H387" i="1"/>
  <c r="N387" i="1"/>
  <c r="H388" i="1"/>
  <c r="N388" i="1"/>
  <c r="H389" i="1"/>
  <c r="N389" i="1"/>
  <c r="H390" i="1"/>
  <c r="N390" i="1"/>
  <c r="H391" i="1"/>
  <c r="N391" i="1"/>
  <c r="H392" i="1"/>
  <c r="N392" i="1"/>
  <c r="M393" i="1"/>
  <c r="N393" i="1"/>
  <c r="N394" i="1"/>
  <c r="N395" i="1"/>
  <c r="M396" i="1"/>
  <c r="N396" i="1"/>
  <c r="M397" i="1"/>
  <c r="N397" i="1"/>
  <c r="M398" i="1"/>
  <c r="N398" i="1"/>
  <c r="M399" i="1"/>
  <c r="N399" i="1"/>
  <c r="N400" i="1"/>
  <c r="M401" i="1"/>
  <c r="N401" i="1"/>
  <c r="M402" i="1"/>
  <c r="N402" i="1"/>
  <c r="N403" i="1"/>
  <c r="N404" i="1"/>
  <c r="M405" i="1"/>
  <c r="N405" i="1"/>
  <c r="H406" i="1"/>
  <c r="N406" i="1"/>
  <c r="M407" i="1"/>
  <c r="N407" i="1"/>
  <c r="N408" i="1"/>
  <c r="N409" i="1"/>
  <c r="N410" i="1"/>
  <c r="M411" i="1"/>
  <c r="N411" i="1"/>
  <c r="M412" i="1"/>
  <c r="N412" i="1"/>
  <c r="N413" i="1"/>
  <c r="N414" i="1"/>
  <c r="H415" i="1"/>
  <c r="N415" i="1"/>
  <c r="N416" i="1"/>
  <c r="N417" i="1"/>
  <c r="N418" i="1"/>
  <c r="H419" i="1"/>
  <c r="M419" i="1"/>
  <c r="N419" i="1"/>
  <c r="N420" i="1"/>
  <c r="N421" i="1"/>
  <c r="H422" i="1"/>
  <c r="M422" i="1"/>
  <c r="N422" i="1"/>
  <c r="H423" i="1"/>
  <c r="N423" i="1"/>
  <c r="N424" i="1"/>
  <c r="N425" i="1"/>
  <c r="M426" i="1"/>
  <c r="N426" i="1"/>
  <c r="M427" i="1"/>
  <c r="N427" i="1"/>
  <c r="N428" i="1"/>
  <c r="N429" i="1"/>
  <c r="N430" i="1"/>
  <c r="M431" i="1"/>
  <c r="N431" i="1"/>
  <c r="N432" i="1"/>
  <c r="M433" i="1"/>
  <c r="N433" i="1"/>
  <c r="N434" i="1"/>
  <c r="M435" i="1"/>
  <c r="N435" i="1"/>
  <c r="M436" i="1"/>
  <c r="N436" i="1"/>
  <c r="M437" i="1"/>
  <c r="N437" i="1"/>
  <c r="N438" i="1"/>
  <c r="M439" i="1"/>
  <c r="N439" i="1"/>
  <c r="M440" i="1"/>
  <c r="N440" i="1"/>
  <c r="N441" i="1"/>
  <c r="M442" i="1"/>
  <c r="N442" i="1"/>
  <c r="M443" i="1"/>
  <c r="N443" i="1"/>
  <c r="N444" i="1"/>
  <c r="N445" i="1"/>
  <c r="M446" i="1"/>
  <c r="N446" i="1"/>
  <c r="M447" i="1"/>
  <c r="N447" i="1"/>
  <c r="N448" i="1"/>
  <c r="H449" i="1"/>
  <c r="N449" i="1"/>
  <c r="H450" i="1"/>
  <c r="N450" i="1"/>
  <c r="H451" i="1"/>
  <c r="N451" i="1"/>
  <c r="H452" i="1"/>
  <c r="M452" i="1"/>
  <c r="N452" i="1"/>
  <c r="N453" i="1"/>
  <c r="H454" i="1"/>
  <c r="N454" i="1"/>
  <c r="M455" i="1"/>
  <c r="N455" i="1"/>
  <c r="N456" i="1"/>
  <c r="M457" i="1"/>
  <c r="N457" i="1"/>
  <c r="M458" i="1"/>
  <c r="N458" i="1"/>
  <c r="H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H466" i="1"/>
  <c r="M466" i="1"/>
  <c r="N466" i="1"/>
  <c r="M467" i="1"/>
  <c r="N467" i="1"/>
  <c r="C468" i="1"/>
  <c r="M468" i="1"/>
  <c r="N468" i="1"/>
  <c r="C469" i="1"/>
  <c r="N469" i="1"/>
  <c r="C470" i="1"/>
  <c r="M470" i="1"/>
  <c r="N470" i="1"/>
  <c r="C471" i="1"/>
  <c r="M471" i="1"/>
  <c r="N471" i="1"/>
  <c r="H472" i="1"/>
  <c r="M472" i="1"/>
  <c r="N472" i="1"/>
  <c r="H473" i="1"/>
  <c r="M473" i="1"/>
  <c r="N473" i="1"/>
  <c r="H474" i="1"/>
  <c r="M474" i="1"/>
  <c r="N474" i="1"/>
  <c r="H475" i="1"/>
  <c r="M475" i="1"/>
  <c r="N475" i="1"/>
  <c r="H476" i="1"/>
  <c r="M476" i="1"/>
  <c r="N476" i="1"/>
  <c r="C477" i="1"/>
  <c r="M477" i="1"/>
  <c r="N477" i="1"/>
  <c r="C478" i="1"/>
  <c r="N478" i="1"/>
  <c r="C479" i="1"/>
  <c r="N479" i="1"/>
  <c r="C480" i="1"/>
  <c r="M480" i="1"/>
  <c r="N480" i="1"/>
  <c r="C481" i="1"/>
  <c r="N481" i="1"/>
  <c r="H482" i="1"/>
  <c r="N482" i="1"/>
  <c r="H483" i="1"/>
  <c r="N483" i="1"/>
  <c r="H484" i="1"/>
  <c r="N484" i="1"/>
  <c r="H485" i="1"/>
  <c r="N485" i="1"/>
  <c r="H486" i="1"/>
  <c r="N486" i="1"/>
  <c r="H487" i="1"/>
  <c r="N487" i="1"/>
  <c r="H488" i="1"/>
  <c r="N488" i="1"/>
  <c r="H489" i="1"/>
  <c r="N489" i="1"/>
  <c r="H490" i="1"/>
  <c r="M490" i="1"/>
  <c r="N490" i="1"/>
  <c r="H491" i="1"/>
  <c r="M491" i="1"/>
  <c r="N491" i="1"/>
  <c r="H492" i="1"/>
  <c r="M492" i="1"/>
  <c r="N492" i="1"/>
  <c r="H493" i="1"/>
  <c r="N493" i="1"/>
  <c r="H494" i="1"/>
  <c r="M494" i="1"/>
  <c r="N494" i="1"/>
  <c r="H495" i="1"/>
  <c r="M495" i="1"/>
  <c r="N495" i="1"/>
  <c r="H496" i="1"/>
  <c r="M496" i="1"/>
  <c r="N496" i="1"/>
  <c r="H497" i="1"/>
  <c r="M497" i="1"/>
  <c r="N497" i="1"/>
  <c r="H498" i="1"/>
  <c r="M498" i="1"/>
  <c r="N498" i="1"/>
  <c r="H499" i="1"/>
  <c r="N499" i="1"/>
  <c r="H500" i="1"/>
  <c r="N500" i="1"/>
  <c r="H501" i="1"/>
  <c r="N501" i="1"/>
  <c r="N502" i="1"/>
  <c r="N503" i="1"/>
  <c r="C504" i="1"/>
  <c r="M504" i="1"/>
  <c r="N504" i="1"/>
  <c r="M505" i="1"/>
  <c r="N505" i="1"/>
  <c r="H506" i="1"/>
  <c r="N506" i="1"/>
  <c r="H507" i="1"/>
  <c r="N507" i="1"/>
  <c r="H508" i="1"/>
  <c r="N508" i="1"/>
  <c r="H509" i="1"/>
  <c r="N509" i="1"/>
  <c r="H510" i="1"/>
  <c r="N510" i="1"/>
  <c r="N511" i="1"/>
  <c r="C512" i="1"/>
  <c r="N512" i="1"/>
  <c r="H513" i="1"/>
  <c r="N513" i="1"/>
  <c r="N514" i="1"/>
  <c r="N515" i="1"/>
  <c r="H516" i="1"/>
  <c r="N516" i="1"/>
  <c r="H517" i="1"/>
  <c r="N517" i="1"/>
  <c r="H518" i="1"/>
  <c r="N518" i="1"/>
  <c r="H519" i="1"/>
  <c r="N519" i="1"/>
  <c r="H520" i="1"/>
  <c r="N520" i="1"/>
  <c r="H521" i="1"/>
  <c r="N521" i="1"/>
  <c r="N522" i="1"/>
  <c r="N523" i="1"/>
  <c r="H524" i="1"/>
  <c r="N524" i="1"/>
  <c r="M525" i="1"/>
  <c r="N525" i="1"/>
  <c r="H526" i="1"/>
  <c r="M526" i="1"/>
  <c r="N526" i="1"/>
  <c r="H527" i="1"/>
  <c r="M527" i="1"/>
  <c r="N527" i="1"/>
  <c r="H528" i="1"/>
  <c r="N528" i="1"/>
  <c r="H529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N535" i="1"/>
  <c r="N536" i="1"/>
  <c r="N537" i="1"/>
  <c r="N538" i="1"/>
  <c r="N539" i="1"/>
  <c r="N540" i="1"/>
  <c r="N541" i="1"/>
  <c r="H542" i="1"/>
  <c r="M542" i="1"/>
  <c r="N542" i="1"/>
  <c r="H543" i="1"/>
  <c r="M543" i="1"/>
  <c r="N543" i="1"/>
  <c r="H544" i="1"/>
  <c r="M544" i="1"/>
  <c r="N544" i="1"/>
  <c r="H545" i="1"/>
  <c r="M545" i="1"/>
  <c r="N545" i="1"/>
  <c r="M546" i="1"/>
  <c r="N546" i="1"/>
  <c r="M547" i="1"/>
  <c r="N547" i="1"/>
  <c r="M548" i="1"/>
  <c r="N548" i="1"/>
  <c r="L549" i="1"/>
  <c r="M549" i="1"/>
  <c r="N549" i="1"/>
  <c r="L550" i="1"/>
  <c r="M550" i="1"/>
  <c r="N550" i="1"/>
  <c r="M551" i="1"/>
  <c r="N551" i="1"/>
  <c r="L552" i="1"/>
  <c r="M552" i="1"/>
  <c r="N552" i="1"/>
  <c r="H553" i="1"/>
  <c r="M553" i="1"/>
  <c r="N553" i="1"/>
  <c r="H554" i="1"/>
  <c r="M554" i="1"/>
  <c r="N554" i="1"/>
  <c r="H555" i="1"/>
  <c r="M555" i="1"/>
  <c r="N555" i="1"/>
  <c r="H556" i="1"/>
  <c r="M556" i="1"/>
  <c r="N556" i="1"/>
  <c r="H557" i="1"/>
  <c r="M557" i="1"/>
  <c r="N557" i="1"/>
  <c r="H558" i="1"/>
  <c r="L558" i="1"/>
  <c r="M558" i="1"/>
  <c r="N558" i="1"/>
  <c r="H559" i="1"/>
  <c r="M559" i="1"/>
  <c r="N559" i="1"/>
  <c r="H560" i="1"/>
  <c r="M560" i="1"/>
  <c r="N560" i="1"/>
  <c r="H561" i="1"/>
  <c r="M561" i="1"/>
  <c r="N561" i="1"/>
  <c r="H562" i="1"/>
  <c r="M562" i="1"/>
  <c r="N562" i="1"/>
  <c r="H563" i="1"/>
  <c r="N563" i="1"/>
  <c r="G564" i="1"/>
  <c r="M564" i="1"/>
  <c r="N564" i="1"/>
  <c r="G565" i="1"/>
  <c r="H565" i="1"/>
  <c r="N565" i="1"/>
  <c r="H566" i="1"/>
  <c r="N566" i="1"/>
  <c r="H567" i="1"/>
  <c r="N567" i="1"/>
  <c r="N568" i="1"/>
  <c r="H569" i="1"/>
  <c r="M569" i="1"/>
  <c r="N569" i="1"/>
  <c r="H570" i="1"/>
  <c r="M570" i="1"/>
  <c r="N570" i="1"/>
  <c r="H571" i="1"/>
  <c r="M571" i="1"/>
  <c r="N571" i="1"/>
  <c r="H572" i="1"/>
  <c r="M572" i="1"/>
  <c r="N572" i="1"/>
  <c r="M573" i="1"/>
  <c r="N573" i="1"/>
  <c r="H574" i="1"/>
  <c r="M574" i="1"/>
  <c r="N574" i="1"/>
  <c r="H575" i="1"/>
  <c r="M575" i="1"/>
  <c r="N575" i="1"/>
  <c r="H576" i="1"/>
  <c r="M576" i="1"/>
  <c r="N576" i="1"/>
  <c r="H577" i="1"/>
  <c r="M577" i="1"/>
  <c r="N577" i="1"/>
  <c r="N578" i="1"/>
  <c r="N579" i="1"/>
  <c r="N580" i="1"/>
  <c r="M581" i="1"/>
  <c r="N581" i="1"/>
  <c r="H582" i="1"/>
  <c r="N582" i="1"/>
  <c r="H583" i="1"/>
  <c r="M583" i="1"/>
  <c r="N583" i="1"/>
  <c r="H584" i="1"/>
  <c r="N584" i="1"/>
  <c r="H585" i="1"/>
  <c r="L585" i="1"/>
  <c r="N585" i="1"/>
  <c r="H586" i="1"/>
  <c r="M586" i="1"/>
  <c r="N586" i="1"/>
  <c r="H587" i="1"/>
  <c r="M587" i="1"/>
  <c r="N587" i="1"/>
  <c r="H588" i="1"/>
  <c r="M588" i="1"/>
  <c r="N588" i="1"/>
  <c r="H589" i="1"/>
  <c r="M589" i="1"/>
  <c r="N589" i="1"/>
  <c r="H590" i="1"/>
  <c r="N590" i="1"/>
  <c r="H591" i="1"/>
  <c r="M591" i="1"/>
  <c r="N591" i="1"/>
  <c r="M592" i="1"/>
  <c r="N592" i="1"/>
  <c r="M593" i="1"/>
  <c r="N593" i="1"/>
  <c r="H594" i="1"/>
  <c r="N594" i="1"/>
  <c r="H595" i="1"/>
  <c r="M595" i="1"/>
  <c r="N595" i="1"/>
  <c r="H596" i="1"/>
  <c r="N596" i="1"/>
  <c r="H597" i="1"/>
  <c r="N597" i="1"/>
  <c r="H598" i="1"/>
  <c r="M598" i="1"/>
  <c r="N598" i="1"/>
  <c r="H599" i="1"/>
  <c r="M599" i="1"/>
  <c r="N599" i="1"/>
  <c r="H600" i="1"/>
  <c r="N600" i="1"/>
  <c r="H601" i="1"/>
  <c r="M601" i="1"/>
  <c r="N601" i="1"/>
  <c r="H602" i="1"/>
  <c r="N602" i="1"/>
  <c r="H603" i="1"/>
  <c r="N603" i="1"/>
  <c r="C604" i="1"/>
  <c r="N604" i="1"/>
  <c r="C605" i="1"/>
  <c r="N605" i="1"/>
  <c r="N606" i="1"/>
  <c r="C607" i="1"/>
  <c r="N607" i="1"/>
  <c r="C608" i="1"/>
  <c r="N608" i="1"/>
  <c r="H609" i="1"/>
  <c r="N609" i="1"/>
  <c r="H610" i="1"/>
  <c r="N610" i="1"/>
  <c r="N611" i="1"/>
  <c r="N612" i="1"/>
  <c r="N613" i="1"/>
  <c r="N614" i="1"/>
  <c r="N615" i="1"/>
  <c r="N616" i="1"/>
  <c r="N617" i="1"/>
  <c r="N618" i="1"/>
  <c r="N619" i="1"/>
  <c r="H620" i="1"/>
  <c r="N620" i="1"/>
  <c r="H621" i="1"/>
  <c r="N621" i="1"/>
  <c r="N622" i="1"/>
  <c r="N623" i="1"/>
  <c r="N624" i="1"/>
  <c r="N625" i="1"/>
  <c r="N626" i="1"/>
  <c r="H627" i="1"/>
  <c r="N627" i="1"/>
  <c r="H628" i="1"/>
  <c r="N628" i="1"/>
  <c r="G629" i="1"/>
  <c r="H629" i="1"/>
  <c r="N629" i="1"/>
  <c r="G630" i="1"/>
  <c r="H630" i="1"/>
  <c r="N630" i="1"/>
  <c r="N631" i="1"/>
  <c r="H632" i="1"/>
  <c r="N632" i="1"/>
  <c r="G633" i="1"/>
  <c r="H633" i="1"/>
  <c r="N633" i="1"/>
  <c r="H634" i="1"/>
  <c r="M634" i="1"/>
  <c r="N634" i="1"/>
  <c r="H635" i="1"/>
  <c r="M635" i="1"/>
  <c r="N635" i="1"/>
  <c r="G636" i="1"/>
  <c r="N636" i="1"/>
  <c r="G637" i="1"/>
  <c r="H637" i="1"/>
  <c r="N637" i="1"/>
  <c r="N638" i="1"/>
  <c r="N639" i="1"/>
  <c r="N640" i="1"/>
  <c r="M641" i="1"/>
  <c r="N641" i="1"/>
  <c r="M642" i="1"/>
  <c r="N642" i="1"/>
  <c r="N643" i="1"/>
  <c r="N644" i="1"/>
  <c r="N645" i="1"/>
  <c r="N646" i="1"/>
  <c r="M647" i="1"/>
  <c r="N647" i="1"/>
  <c r="M648" i="1"/>
  <c r="N648" i="1"/>
  <c r="M649" i="1"/>
  <c r="N649" i="1"/>
  <c r="M650" i="1"/>
  <c r="N650" i="1"/>
  <c r="N651" i="1"/>
  <c r="N652" i="1"/>
  <c r="M653" i="1"/>
  <c r="N653" i="1"/>
  <c r="M654" i="1"/>
  <c r="N654" i="1"/>
  <c r="N655" i="1"/>
  <c r="N656" i="1"/>
  <c r="N657" i="1"/>
  <c r="N658" i="1"/>
  <c r="M659" i="1"/>
  <c r="N659" i="1"/>
  <c r="M660" i="1"/>
  <c r="N660" i="1"/>
  <c r="M661" i="1"/>
  <c r="N661" i="1"/>
  <c r="H662" i="1"/>
  <c r="M662" i="1"/>
  <c r="N662" i="1"/>
  <c r="H663" i="1"/>
  <c r="M663" i="1"/>
  <c r="N663" i="1"/>
  <c r="H664" i="1"/>
  <c r="M664" i="1"/>
  <c r="N664" i="1"/>
  <c r="H665" i="1"/>
  <c r="M665" i="1"/>
  <c r="N665" i="1"/>
  <c r="H666" i="1"/>
  <c r="M666" i="1"/>
  <c r="N666" i="1"/>
  <c r="H667" i="1"/>
  <c r="M667" i="1"/>
  <c r="N667" i="1"/>
  <c r="H668" i="1"/>
  <c r="M668" i="1"/>
  <c r="N668" i="1"/>
  <c r="H669" i="1"/>
  <c r="M669" i="1"/>
  <c r="N669" i="1"/>
  <c r="H670" i="1"/>
  <c r="M670" i="1"/>
  <c r="N670" i="1"/>
  <c r="H671" i="1"/>
  <c r="M671" i="1"/>
  <c r="N671" i="1"/>
  <c r="H672" i="1"/>
  <c r="N672" i="1"/>
  <c r="N673" i="1"/>
  <c r="N674" i="1"/>
  <c r="N675" i="1"/>
  <c r="N676" i="1"/>
  <c r="N677" i="1"/>
  <c r="N678" i="1"/>
  <c r="N679" i="1"/>
  <c r="N680" i="1"/>
  <c r="N681" i="1"/>
  <c r="M682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H694" i="1"/>
  <c r="N694" i="1"/>
  <c r="N695" i="1"/>
  <c r="N696" i="1"/>
  <c r="G697" i="1"/>
  <c r="M697" i="1"/>
  <c r="N697" i="1"/>
  <c r="G698" i="1"/>
  <c r="M698" i="1"/>
  <c r="N698" i="1"/>
  <c r="G699" i="1"/>
  <c r="M699" i="1"/>
  <c r="N699" i="1"/>
  <c r="N700" i="1"/>
  <c r="N701" i="1"/>
  <c r="H702" i="1"/>
  <c r="N702" i="1"/>
  <c r="H703" i="1"/>
  <c r="N703" i="1"/>
  <c r="H704" i="1"/>
  <c r="N704" i="1"/>
  <c r="H705" i="1"/>
  <c r="N705" i="1"/>
  <c r="H706" i="1"/>
  <c r="N706" i="1"/>
  <c r="N707" i="1"/>
  <c r="H708" i="1"/>
  <c r="M708" i="1"/>
  <c r="N708" i="1"/>
  <c r="C709" i="1"/>
  <c r="M709" i="1"/>
  <c r="N709" i="1"/>
  <c r="H710" i="1"/>
  <c r="N710" i="1"/>
  <c r="H711" i="1"/>
  <c r="N711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N721" i="1"/>
  <c r="H722" i="1"/>
  <c r="N722" i="1"/>
  <c r="H723" i="1"/>
  <c r="N723" i="1"/>
  <c r="H724" i="1"/>
  <c r="N724" i="1"/>
  <c r="H725" i="1"/>
  <c r="N725" i="1"/>
  <c r="H726" i="1"/>
  <c r="N726" i="1"/>
  <c r="H727" i="1"/>
  <c r="N727" i="1"/>
  <c r="H728" i="1"/>
  <c r="N728" i="1"/>
  <c r="H729" i="1"/>
  <c r="N729" i="1"/>
  <c r="H730" i="1"/>
  <c r="N730" i="1"/>
  <c r="H731" i="1"/>
  <c r="N731" i="1"/>
  <c r="H732" i="1"/>
  <c r="N732" i="1"/>
  <c r="H733" i="1"/>
  <c r="N733" i="1"/>
  <c r="H734" i="1"/>
  <c r="N734" i="1"/>
  <c r="H735" i="1"/>
  <c r="N735" i="1"/>
  <c r="H736" i="1"/>
  <c r="N736" i="1"/>
  <c r="H737" i="1"/>
  <c r="N737" i="1"/>
  <c r="H738" i="1"/>
  <c r="N738" i="1"/>
  <c r="H739" i="1"/>
  <c r="N739" i="1"/>
  <c r="H740" i="1"/>
  <c r="N740" i="1"/>
  <c r="H741" i="1"/>
  <c r="N741" i="1"/>
  <c r="H742" i="1"/>
  <c r="N742" i="1"/>
  <c r="H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H754" i="1"/>
  <c r="N754" i="1"/>
  <c r="N755" i="1"/>
  <c r="N756" i="1"/>
  <c r="N757" i="1"/>
</calcChain>
</file>

<file path=xl/sharedStrings.xml><?xml version="1.0" encoding="utf-8"?>
<sst xmlns="http://schemas.openxmlformats.org/spreadsheetml/2006/main" count="24031" uniqueCount="712">
  <si>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</si>
  <si>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</si>
  <si>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</si>
  <si>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</si>
  <si>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</si>
  <si>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</si>
  <si>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</si>
  <si>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</si>
  <si>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</si>
  <si>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</si>
  <si>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</si>
  <si>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</si>
  <si>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</si>
  <si>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</si>
  <si>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</si>
  <si>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</si>
  <si>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</si>
  <si>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</si>
  <si>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</si>
  <si>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</si>
  <si>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</si>
  <si>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</si>
  <si>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</si>
  <si>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</si>
  <si>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</si>
  <si>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</si>
  <si>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</si>
  <si>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</si>
  <si>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</si>
  <si>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</si>
  <si>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</si>
  <si>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</si>
  <si>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</si>
  <si>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</si>
  <si>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</si>
  <si>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</si>
  <si>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</si>
  <si>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</si>
  <si>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</si>
  <si>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</si>
  <si>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</si>
  <si>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</si>
  <si>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</si>
  <si>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</si>
  <si>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</si>
  <si>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</si>
  <si>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</si>
  <si>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</si>
  <si>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</si>
  <si>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</si>
  <si>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</si>
  <si>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</si>
  <si>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</si>
  <si>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</si>
  <si>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</si>
  <si>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</si>
  <si>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Science</t>
  </si>
  <si>
    <t>ANAT PHYSIO HON - 0</t>
  </si>
  <si>
    <t>Period 03</t>
  </si>
  <si>
    <t>MARKS-SATINOFF, CHERYL</t>
  </si>
  <si>
    <t>0008 008</t>
  </si>
  <si>
    <t>N/A</t>
  </si>
  <si>
    <t>M, T, W, H, F</t>
  </si>
  <si>
    <t>Full Year</t>
  </si>
  <si>
    <t>Weighted</t>
  </si>
  <si>
    <t>Unweighted</t>
  </si>
  <si>
    <t>High</t>
  </si>
  <si>
    <t>Semester</t>
  </si>
  <si>
    <t>Default</t>
  </si>
  <si>
    <t>S - Self-contained</t>
  </si>
  <si>
    <t>00 - School District Facility</t>
  </si>
  <si>
    <t>H - Honors</t>
  </si>
  <si>
    <t>O - Certified - appointed to teach out-of-field</t>
  </si>
  <si>
    <t>D - Secondary class - certified gen ed tch has not demonstrated subj-matter knowledge</t>
  </si>
  <si>
    <t>N - No</t>
  </si>
  <si>
    <t>Period 06</t>
  </si>
  <si>
    <t>0009 009</t>
  </si>
  <si>
    <t>Vocational</t>
  </si>
  <si>
    <t>OBJ-ORIENT PROGRAM - 0</t>
  </si>
  <si>
    <t>WHITE, ERIC</t>
  </si>
  <si>
    <t>0001 001</t>
  </si>
  <si>
    <t>Z - Course is not a core academic subject</t>
  </si>
  <si>
    <t>PRACTICAL ARTS GEN - 0</t>
  </si>
  <si>
    <t>Period 01</t>
  </si>
  <si>
    <t>DEAL, DEIRDRE</t>
  </si>
  <si>
    <t>0015 015</t>
  </si>
  <si>
    <t>I - Certified/Licensed in field being taught</t>
  </si>
  <si>
    <t>VET ASSIST 5 - 0</t>
  </si>
  <si>
    <t>LONG, JAMES</t>
  </si>
  <si>
    <t>0003 003</t>
  </si>
  <si>
    <t>Z - Not Applicable</t>
  </si>
  <si>
    <t>WKPL ESSENTIALS - S</t>
  </si>
  <si>
    <t>S001 001</t>
  </si>
  <si>
    <t>Semester 1</t>
  </si>
  <si>
    <t>S004 002</t>
  </si>
  <si>
    <t>Semester 2</t>
  </si>
  <si>
    <t>Pre-AICE</t>
  </si>
  <si>
    <t>PRE-AICE WRLD HST IG - 0</t>
  </si>
  <si>
    <t>ARMSTRONG, JOSHUA</t>
  </si>
  <si>
    <t>Halfweight</t>
  </si>
  <si>
    <t>Filler</t>
  </si>
  <si>
    <t>DUAL ENROLLMENT - 0</t>
  </si>
  <si>
    <t>DUALENR</t>
  </si>
  <si>
    <t>PAWLING, KELLY</t>
  </si>
  <si>
    <t>0014 014</t>
  </si>
  <si>
    <t>EARLY ADMISSION - M</t>
  </si>
  <si>
    <t>EARLYAD</t>
  </si>
  <si>
    <t>M001 001</t>
  </si>
  <si>
    <t>EARLY COLLEGE - 0</t>
  </si>
  <si>
    <t>EARLYCO</t>
  </si>
  <si>
    <t>0016 016</t>
  </si>
  <si>
    <t>Florida Virtual - 0</t>
  </si>
  <si>
    <t>FVSVIRT</t>
  </si>
  <si>
    <t>0006 001</t>
  </si>
  <si>
    <t>PTEC - 0</t>
  </si>
  <si>
    <t>PTEC000</t>
  </si>
  <si>
    <t>Pinellas Virtual - 0</t>
  </si>
  <si>
    <t>PVSVIRT</t>
  </si>
  <si>
    <t>0005 005</t>
  </si>
  <si>
    <t>CHEM 1 HON - PreAICE</t>
  </si>
  <si>
    <t>PRIDDY, JENNIFER</t>
  </si>
  <si>
    <t>C015 015</t>
  </si>
  <si>
    <t>CHEM 1 HON - 0</t>
  </si>
  <si>
    <t>MONOKANDILOS, YELENA</t>
  </si>
  <si>
    <t>ENV SCI - 0</t>
  </si>
  <si>
    <t>ROBLES, ERIC</t>
  </si>
  <si>
    <t>0004 001</t>
  </si>
  <si>
    <t>ERTH/SPA SCI - 0</t>
  </si>
  <si>
    <t>PRESTON, AMY</t>
  </si>
  <si>
    <t>0017 017</t>
  </si>
  <si>
    <t>Practical Arts</t>
  </si>
  <si>
    <t>CPTR COLG &amp; CAR      - 0</t>
  </si>
  <si>
    <t>Period 05</t>
  </si>
  <si>
    <t>0007 007</t>
  </si>
  <si>
    <t>DZUBINSKI, RON</t>
  </si>
  <si>
    <t>BIO 1 - 0</t>
  </si>
  <si>
    <t>HUBER, KARYN</t>
  </si>
  <si>
    <t>PRE-AICE BIO IG - C</t>
  </si>
  <si>
    <t>VASCONI, DEBORAH</t>
  </si>
  <si>
    <t>C005 005</t>
  </si>
  <si>
    <t>Social Studies</t>
  </si>
  <si>
    <t>PSYCH 1 - S</t>
  </si>
  <si>
    <t>GORDON, JAMES</t>
  </si>
  <si>
    <t>S002 002</t>
  </si>
  <si>
    <t>Physical Education</t>
  </si>
  <si>
    <t>HOPE - 0</t>
  </si>
  <si>
    <t>LINDQUIST, KYLE</t>
  </si>
  <si>
    <t>0025 025</t>
  </si>
  <si>
    <t>Period 04</t>
  </si>
  <si>
    <t>SULLIVAN, SARA</t>
  </si>
  <si>
    <t>0026 026</t>
  </si>
  <si>
    <t>Volleyball 3 - S</t>
  </si>
  <si>
    <t>Period 02</t>
  </si>
  <si>
    <t>WOODKA, JEROME</t>
  </si>
  <si>
    <t>0027 027</t>
  </si>
  <si>
    <t>AICE</t>
  </si>
  <si>
    <t>AICE GEN PAPER AS - 0</t>
  </si>
  <si>
    <t>FULTON, CHRIS</t>
  </si>
  <si>
    <t>0006 006</t>
  </si>
  <si>
    <t>AICE GLBL PERSP 1 AS - 0</t>
  </si>
  <si>
    <t>HITE, RICHARD</t>
  </si>
  <si>
    <t>AICE MATH 1 AS - 0</t>
  </si>
  <si>
    <t>MACNEILL, KATIE</t>
  </si>
  <si>
    <t>0004 004</t>
  </si>
  <si>
    <t>American Government</t>
  </si>
  <si>
    <t>US GOVT HON - S</t>
  </si>
  <si>
    <t>WAGNER, RICHARD</t>
  </si>
  <si>
    <t>S003 002</t>
  </si>
  <si>
    <t>American History</t>
  </si>
  <si>
    <t>US HIST - 0</t>
  </si>
  <si>
    <t>HENGES, KATHERINE</t>
  </si>
  <si>
    <t>NAVAS, ELAINE</t>
  </si>
  <si>
    <t>0002 002</t>
  </si>
  <si>
    <t>Economics</t>
  </si>
  <si>
    <t>ECON FIN LIT - S</t>
  </si>
  <si>
    <t>HOWARD, JEFFREY</t>
  </si>
  <si>
    <t>Electives</t>
  </si>
  <si>
    <t>JOURN 2 - T</t>
  </si>
  <si>
    <t>OCHS, RHIANNON</t>
  </si>
  <si>
    <t>T001 001</t>
  </si>
  <si>
    <t>JOURN 3 - T</t>
  </si>
  <si>
    <t>JOURN 4 - T</t>
  </si>
  <si>
    <t>English</t>
  </si>
  <si>
    <t>AP ENG LIT COMPO - 0</t>
  </si>
  <si>
    <t>ENG 2 - 0</t>
  </si>
  <si>
    <t>0002 001</t>
  </si>
  <si>
    <t>C - Co-teaching</t>
  </si>
  <si>
    <t>ENG 3 - 0</t>
  </si>
  <si>
    <t>G - Other</t>
  </si>
  <si>
    <t>ENG 4 - 0</t>
  </si>
  <si>
    <t>ANDROPOULOS, HARRY</t>
  </si>
  <si>
    <t>0012 012</t>
  </si>
  <si>
    <t>INTENS READ - T</t>
  </si>
  <si>
    <t>KENJERSKI, REBECCA</t>
  </si>
  <si>
    <t>T003 001</t>
  </si>
  <si>
    <t>Y - Yes</t>
  </si>
  <si>
    <t>READ COLL. SUCCESS   - A</t>
  </si>
  <si>
    <t>HINDRICHS, KRISTINE</t>
  </si>
  <si>
    <t>A001 001</t>
  </si>
  <si>
    <t>PRE-AICE ENG LANG IG - C</t>
  </si>
  <si>
    <t>NADEAU, BENJAMIN</t>
  </si>
  <si>
    <t>C008 008</t>
  </si>
  <si>
    <t>PRE-AICE ENG LANG IG - 0</t>
  </si>
  <si>
    <t>WATSON, BENJAMIN</t>
  </si>
  <si>
    <t>ESE</t>
  </si>
  <si>
    <t>U SKLS: SOC&amp;EMO 9-12 - E</t>
  </si>
  <si>
    <t>FOX, CHARLOTTE</t>
  </si>
  <si>
    <t>E001 001</t>
  </si>
  <si>
    <t>Foreign Language-Elective</t>
  </si>
  <si>
    <t>GREEK 2 - 0</t>
  </si>
  <si>
    <t>HATZILERIS, MARIANNA</t>
  </si>
  <si>
    <t>SPANISH 2 - 0</t>
  </si>
  <si>
    <t>Mathematics</t>
  </si>
  <si>
    <t>ALG 2 - 0</t>
  </si>
  <si>
    <t>MANNING, L</t>
  </si>
  <si>
    <t>AP CALCULUS BC - 0</t>
  </si>
  <si>
    <t>AP STAT - 0</t>
  </si>
  <si>
    <t>PRIDDY, JOSEPH</t>
  </si>
  <si>
    <t>GEO - 0</t>
  </si>
  <si>
    <t>FREIERMUTH, JOHN</t>
  </si>
  <si>
    <t>0023 023</t>
  </si>
  <si>
    <t>Inactive Courses</t>
  </si>
  <si>
    <t>LIB ARTS MATH 2 - 0</t>
  </si>
  <si>
    <t>HOSACK, MARY</t>
  </si>
  <si>
    <t>Math Coll. Readiness - 0</t>
  </si>
  <si>
    <t>PRE-AICE MATH 2 IG - 0</t>
  </si>
  <si>
    <t>KELLEY, EILEEN</t>
  </si>
  <si>
    <t>Performing Fine Arts</t>
  </si>
  <si>
    <t>2-D STUDIO ART 1 - 0</t>
  </si>
  <si>
    <t>MARMORALE, JESSICA</t>
  </si>
  <si>
    <t>2-D STUDIO ART 2 - 0</t>
  </si>
  <si>
    <t>Period 07</t>
  </si>
  <si>
    <t>3-D STUDIO ART 1 - 0</t>
  </si>
  <si>
    <t>HINSON, NANCY</t>
  </si>
  <si>
    <t>3-D STUDIO ART 2 - 0</t>
  </si>
  <si>
    <t>ORCH 1 - A</t>
  </si>
  <si>
    <t>SURIS, DIANE</t>
  </si>
  <si>
    <t>ORCH 2 - A</t>
  </si>
  <si>
    <t>ORCH 3 - A</t>
  </si>
  <si>
    <t>ORCH 4 - A</t>
  </si>
  <si>
    <t>MUS THEORY 1 - S</t>
  </si>
  <si>
    <t>LEIGHTON, TODD</t>
  </si>
  <si>
    <t>S004 001</t>
  </si>
  <si>
    <t>MUS TECH &amp; SO ENG 1 - S</t>
  </si>
  <si>
    <t>INSTRU ENS 4 HON - B</t>
  </si>
  <si>
    <t>FORD, KEVIN</t>
  </si>
  <si>
    <t>B001 001</t>
  </si>
  <si>
    <t>INSTRU ENS 4 HON - W</t>
  </si>
  <si>
    <t>DE LEON, CHRISTOPHER</t>
  </si>
  <si>
    <t>W003 002</t>
  </si>
  <si>
    <t>INSTRU ENS 1 - B</t>
  </si>
  <si>
    <t>INSTRU ENS 2 - B</t>
  </si>
  <si>
    <t>INSTRU ENS 3 - B</t>
  </si>
  <si>
    <t>INSTRU ENS 1 - W</t>
  </si>
  <si>
    <t>INSTRU ENS 2 - W</t>
  </si>
  <si>
    <t>INSTRU ENS 3 - W</t>
  </si>
  <si>
    <t>CHORUS 1 - 0</t>
  </si>
  <si>
    <t>CHEESEMAN, CHARLES</t>
  </si>
  <si>
    <t>CHORUS 2 - 0</t>
  </si>
  <si>
    <t>PRE-CALCULUS HON - 0</t>
  </si>
  <si>
    <t>ANALYSIS OF FUNC HON - S</t>
  </si>
  <si>
    <t>TRIG HON - S</t>
  </si>
  <si>
    <t>GREEK 1 - 0</t>
  </si>
  <si>
    <t>0013 013</t>
  </si>
  <si>
    <t>PRE-AICE ENG LIT IG - C</t>
  </si>
  <si>
    <t>C001 001</t>
  </si>
  <si>
    <t>PRE-AICE MATH 3 IG - C</t>
  </si>
  <si>
    <t>READ COLL. SUCCESS   - B</t>
  </si>
  <si>
    <t>B002 002</t>
  </si>
  <si>
    <t>INTENS READ - 1</t>
  </si>
  <si>
    <t>BERNITT, ANDREA</t>
  </si>
  <si>
    <t>1002 002</t>
  </si>
  <si>
    <t>B - Has training</t>
  </si>
  <si>
    <t>0004 003</t>
  </si>
  <si>
    <t>AP ENG COMPO - 0</t>
  </si>
  <si>
    <t>S003 003</t>
  </si>
  <si>
    <t>DRIVER ED CLASS/LAB - S</t>
  </si>
  <si>
    <t>SNEED, PATRICK</t>
  </si>
  <si>
    <t>26002A</t>
  </si>
  <si>
    <t>S004 004</t>
  </si>
  <si>
    <t>US HIST HON - 0</t>
  </si>
  <si>
    <t>AP U.S. HIST - C</t>
  </si>
  <si>
    <t>0029 029</t>
  </si>
  <si>
    <t>0030 030</t>
  </si>
  <si>
    <t>VOCAL ENS 1 - 0</t>
  </si>
  <si>
    <t>CULINARY ARTS 1 - S</t>
  </si>
  <si>
    <t>DE VINCENZO, ANTHONY</t>
  </si>
  <si>
    <t>S003 001</t>
  </si>
  <si>
    <t>AP PSYCH - 0</t>
  </si>
  <si>
    <t>SATINOFF, TODD</t>
  </si>
  <si>
    <t>PRE-AICE BIO IG - 0</t>
  </si>
  <si>
    <t>0010 010</t>
  </si>
  <si>
    <t>CULINARY ARTS 2 - S</t>
  </si>
  <si>
    <t>RYAN, CATHLEEN</t>
  </si>
  <si>
    <t>PESCE, VINCENZO</t>
  </si>
  <si>
    <t>0018 018</t>
  </si>
  <si>
    <t>0005 002</t>
  </si>
  <si>
    <t>Enrichment ELP Program - ESE</t>
  </si>
  <si>
    <t>NRCHMNT</t>
  </si>
  <si>
    <t>World History</t>
  </si>
  <si>
    <t>WORLD HIST - 0</t>
  </si>
  <si>
    <t>M002 002</t>
  </si>
  <si>
    <t>AP WORLD HIST - C</t>
  </si>
  <si>
    <t>MARTINEZ, RAYMOND</t>
  </si>
  <si>
    <t>RANZE, JASON</t>
  </si>
  <si>
    <t>S005 003</t>
  </si>
  <si>
    <t>S006 004</t>
  </si>
  <si>
    <t>HOSP &amp; TOUR DIR ST - 1</t>
  </si>
  <si>
    <t>1011 011</t>
  </si>
  <si>
    <t>HOSP &amp; TOUR DIR ST - 2</t>
  </si>
  <si>
    <t>2012 012</t>
  </si>
  <si>
    <t>2013 013</t>
  </si>
  <si>
    <t>EARLY CHILD 1 NEW - 0</t>
  </si>
  <si>
    <t>WEST, SUZANNE</t>
  </si>
  <si>
    <t>FAMILY HME CONS TECH - S</t>
  </si>
  <si>
    <t>EARLY CHILD 2 NEW - 0</t>
  </si>
  <si>
    <t>PROCEDURAL PROGRAM - 0</t>
  </si>
  <si>
    <t>S008 005</t>
  </si>
  <si>
    <t>S009 006</t>
  </si>
  <si>
    <t>C002 002</t>
  </si>
  <si>
    <t>VET ASSIST 2 - 0</t>
  </si>
  <si>
    <t>M003 003</t>
  </si>
  <si>
    <t>GEP In-school DOP Program - 0</t>
  </si>
  <si>
    <t>GEPDOPS</t>
  </si>
  <si>
    <t>0006 003</t>
  </si>
  <si>
    <t>0019 019</t>
  </si>
  <si>
    <t>AP ENV SCI - 0</t>
  </si>
  <si>
    <t>0011 011</t>
  </si>
  <si>
    <t>EARLY CHILD 3 NEW - 0</t>
  </si>
  <si>
    <t>CHEM 1 - 0</t>
  </si>
  <si>
    <t>0008 001</t>
  </si>
  <si>
    <t>VOCAL TECNQS 1 - 0</t>
  </si>
  <si>
    <t>0031 031</t>
  </si>
  <si>
    <t>0032 032</t>
  </si>
  <si>
    <t>AICE ECON 1 AS - 0</t>
  </si>
  <si>
    <t>US GOVT - S</t>
  </si>
  <si>
    <t>S008 002</t>
  </si>
  <si>
    <t>C004 002</t>
  </si>
  <si>
    <t>S005 005</t>
  </si>
  <si>
    <t>0005 004</t>
  </si>
  <si>
    <t>SANDHAUS, JOHN</t>
  </si>
  <si>
    <t>INTENS READ - N</t>
  </si>
  <si>
    <t>N003 003</t>
  </si>
  <si>
    <t>B003 003</t>
  </si>
  <si>
    <t>ENG 1 - 0</t>
  </si>
  <si>
    <t>AP SPANISH LANG &amp; CU - 0</t>
  </si>
  <si>
    <t>ALG 1 - 0</t>
  </si>
  <si>
    <t>DANCE TECHNQS 2 - 0</t>
  </si>
  <si>
    <t>HERRINGTON, JASON</t>
  </si>
  <si>
    <t>DANCE TECHNQS 3 HON - 0</t>
  </si>
  <si>
    <t>DANCE TECHNQS 4 HON - 0</t>
  </si>
  <si>
    <t>DANCE TECNQS 1 - 0</t>
  </si>
  <si>
    <t>INSTRU TECNQS 1 - B</t>
  </si>
  <si>
    <t>INSTRU TECNQS 1 - W</t>
  </si>
  <si>
    <t>INSTRU TECNQS 2 - B</t>
  </si>
  <si>
    <t>INSTRU TECNQS 2 - W</t>
  </si>
  <si>
    <t>INSTRU TECNQS 3 - B</t>
  </si>
  <si>
    <t>INSTRU TECNQS 3 - W</t>
  </si>
  <si>
    <t>INSTRU TECNQS 4 HON - B</t>
  </si>
  <si>
    <t>INSTRU TECNQS 4 HON - W</t>
  </si>
  <si>
    <t>S005 002</t>
  </si>
  <si>
    <t>S006 003</t>
  </si>
  <si>
    <t>EURHY 1 - 0</t>
  </si>
  <si>
    <t>Y - Highly Qualified</t>
  </si>
  <si>
    <t>EURHY 2 - 0</t>
  </si>
  <si>
    <t>EURHY 3 - 0</t>
  </si>
  <si>
    <t>EURHY 4 - 0</t>
  </si>
  <si>
    <t>PRE-AICE MATH 2 IG - C</t>
  </si>
  <si>
    <t>C003 003</t>
  </si>
  <si>
    <t>0024 024</t>
  </si>
  <si>
    <t>SPANISH 1 - 0</t>
  </si>
  <si>
    <t>SPANISH 3 HON - 0</t>
  </si>
  <si>
    <t>GREEK 3 HON - 0</t>
  </si>
  <si>
    <t>GREEK 4 HON - 0</t>
  </si>
  <si>
    <t>A004 004</t>
  </si>
  <si>
    <t>PRE-AICE MATH 3 IG - 0</t>
  </si>
  <si>
    <t>INTENS READ - 3</t>
  </si>
  <si>
    <t>3004 004</t>
  </si>
  <si>
    <t>0006 005</t>
  </si>
  <si>
    <t>ECON FIN LIT HON - S</t>
  </si>
  <si>
    <t>LEAD SKLS DEV - I</t>
  </si>
  <si>
    <t>I003 001</t>
  </si>
  <si>
    <t>S006 006</t>
  </si>
  <si>
    <t>C005 003</t>
  </si>
  <si>
    <t>AICE PSYCH 1 AS - 0</t>
  </si>
  <si>
    <t>AICE BIO 1 AS - 0</t>
  </si>
  <si>
    <t>AICE ENV MGMNT AS - 0</t>
  </si>
  <si>
    <t>AICE MARINE SCI 1 AS - 0</t>
  </si>
  <si>
    <t>WEIGHT TRAIN 3 - S</t>
  </si>
  <si>
    <t>TEAM SPRTS 1 - S</t>
  </si>
  <si>
    <t>TEAM SPRTS 2 - S</t>
  </si>
  <si>
    <t>VOCAL ENS 2 - L</t>
  </si>
  <si>
    <t>L003 002</t>
  </si>
  <si>
    <t>VOCAL ENS 3 - L</t>
  </si>
  <si>
    <t>L001 001</t>
  </si>
  <si>
    <t>VOCAL ENS 4 HON - L</t>
  </si>
  <si>
    <t>CULINARY ARTS 3 - S</t>
  </si>
  <si>
    <t>AP CHEM - S</t>
  </si>
  <si>
    <t>CHEM 2 HON - S</t>
  </si>
  <si>
    <t>0020 020</t>
  </si>
  <si>
    <t>Enrichment ELP Program - LA</t>
  </si>
  <si>
    <t>E006 006</t>
  </si>
  <si>
    <t>M004 004</t>
  </si>
  <si>
    <t>FOUND OF PROGRAMMING - 0</t>
  </si>
  <si>
    <t>VET ASSIST 1 - 0</t>
  </si>
  <si>
    <t>S010 007</t>
  </si>
  <si>
    <t>S011 008</t>
  </si>
  <si>
    <t>EARLY CHILD 4 NEW - 0</t>
  </si>
  <si>
    <t>1014 014</t>
  </si>
  <si>
    <t>HOSP &amp; TOUR DIR ST - 3</t>
  </si>
  <si>
    <t>3015 015</t>
  </si>
  <si>
    <t>3016 016</t>
  </si>
  <si>
    <t>DIV CAR TECH PRIN    - 0</t>
  </si>
  <si>
    <t>S007 007</t>
  </si>
  <si>
    <t>S008 008</t>
  </si>
  <si>
    <t>S012 009</t>
  </si>
  <si>
    <t>S013 010</t>
  </si>
  <si>
    <t>M005 005</t>
  </si>
  <si>
    <t>Enrichment ELP Program - SS</t>
  </si>
  <si>
    <t>E005 005</t>
  </si>
  <si>
    <t>0021 021</t>
  </si>
  <si>
    <t>AP BIO - 0</t>
  </si>
  <si>
    <t>0009 002</t>
  </si>
  <si>
    <t>VOCAL TECNQS 2 - L</t>
  </si>
  <si>
    <t>VOCAL TECNQS 3 - L</t>
  </si>
  <si>
    <t>WEIGHT TRAIN 1 - S</t>
  </si>
  <si>
    <t>VOCAL TECNQS 4 HON - L</t>
  </si>
  <si>
    <t>BASKETBALL - S</t>
  </si>
  <si>
    <t>S002 001</t>
  </si>
  <si>
    <t>POWER WEIGHT TRAIN 1 - S</t>
  </si>
  <si>
    <t>WEIGHT TRAIN 2 - S</t>
  </si>
  <si>
    <t>AICE PHYSICS 1 AS - 0</t>
  </si>
  <si>
    <t>AP US GOVT/POL - C</t>
  </si>
  <si>
    <t>C006 004</t>
  </si>
  <si>
    <t>US GOVT HON - C</t>
  </si>
  <si>
    <t>C004 003</t>
  </si>
  <si>
    <t>0009 006</t>
  </si>
  <si>
    <t>S008 007</t>
  </si>
  <si>
    <t>I004 002</t>
  </si>
  <si>
    <t>S009 008</t>
  </si>
  <si>
    <t>T006 005</t>
  </si>
  <si>
    <t>SPANISH 4 HON - 0</t>
  </si>
  <si>
    <t>CREATIVE PHOTO 1 - 0</t>
  </si>
  <si>
    <t>CREATIVE PHOTO 2 - 0</t>
  </si>
  <si>
    <t>DANCE REPERT 1 - 0</t>
  </si>
  <si>
    <t>DANCE REPERT 2 - 0</t>
  </si>
  <si>
    <t>DANCE REPERT 3 HON - 0</t>
  </si>
  <si>
    <t>DANCE REPERT 4 HON - 0</t>
  </si>
  <si>
    <t>S007 004</t>
  </si>
  <si>
    <t>MUS THEORY 2 HON - S</t>
  </si>
  <si>
    <t>INSTRU ENS 4 HON - P</t>
  </si>
  <si>
    <t>P004 003</t>
  </si>
  <si>
    <t>INSTRU ENS 1 - P</t>
  </si>
  <si>
    <t>INSTRU ENS 2 - P</t>
  </si>
  <si>
    <t>INSTRU ENS 3 - P</t>
  </si>
  <si>
    <t>LIB ARTS MATH 1 - 0</t>
  </si>
  <si>
    <t>AP CALCULUS AB - 0</t>
  </si>
  <si>
    <t>A005 005</t>
  </si>
  <si>
    <t>C013 013</t>
  </si>
  <si>
    <t>T007 006</t>
  </si>
  <si>
    <t>T008 007</t>
  </si>
  <si>
    <t>N009 008</t>
  </si>
  <si>
    <t>0008 007</t>
  </si>
  <si>
    <t>EXEC INTERN 1 - S</t>
  </si>
  <si>
    <t>BLACK, MARY</t>
  </si>
  <si>
    <t>EXEC INTERN 2 - S</t>
  </si>
  <si>
    <t>LEAD SKLS DEV - G</t>
  </si>
  <si>
    <t>G004 003</t>
  </si>
  <si>
    <t>LEAD SKLS DEV - V</t>
  </si>
  <si>
    <t>V004 004</t>
  </si>
  <si>
    <t>AVID 2 - 0</t>
  </si>
  <si>
    <t>AVID 3 - 0</t>
  </si>
  <si>
    <t>C005 004</t>
  </si>
  <si>
    <t>C007 005</t>
  </si>
  <si>
    <t>INDIV/DUAL SPRTS 1 - S</t>
  </si>
  <si>
    <t>INDIV/DUAL SPRTS 2 - S</t>
  </si>
  <si>
    <t>Volleyball 1 - S</t>
  </si>
  <si>
    <t>Volleyball 2 - S</t>
  </si>
  <si>
    <t>VOCAL ENS 4 HON - G</t>
  </si>
  <si>
    <t>G002 002</t>
  </si>
  <si>
    <t>VOCAL ENS 3 - G</t>
  </si>
  <si>
    <t>VOCAL ENS 2 - G</t>
  </si>
  <si>
    <t>VOCAL ENS 1 - G</t>
  </si>
  <si>
    <t>CULINARY ARTS 4 - S</t>
  </si>
  <si>
    <t>S005 004</t>
  </si>
  <si>
    <t>0010 003</t>
  </si>
  <si>
    <t>0007 006</t>
  </si>
  <si>
    <t>C011 011</t>
  </si>
  <si>
    <t>0022 022</t>
  </si>
  <si>
    <t>DIGITAL DESIGN 1 - 0</t>
  </si>
  <si>
    <t>DIGITAL DESIGN 2 - 0</t>
  </si>
  <si>
    <t>JOURN 1 - T</t>
  </si>
  <si>
    <t>Enrichment ELP Program - MA</t>
  </si>
  <si>
    <t>E004 002</t>
  </si>
  <si>
    <t>M006 006</t>
  </si>
  <si>
    <t>S014 011</t>
  </si>
  <si>
    <t>S015 012</t>
  </si>
  <si>
    <t>1017 017</t>
  </si>
  <si>
    <t>HOSP &amp; TOUR DIR ST - 4</t>
  </si>
  <si>
    <t>4019 019</t>
  </si>
  <si>
    <t>DIV CAR TECH-OJT - 0</t>
  </si>
  <si>
    <t>11 - Work Site</t>
  </si>
  <si>
    <t>S027 013</t>
  </si>
  <si>
    <t>S028 014</t>
  </si>
  <si>
    <t>M007 007</t>
  </si>
  <si>
    <t>0007 002</t>
  </si>
  <si>
    <t>C020 020</t>
  </si>
  <si>
    <t>JOURN 1 - Y</t>
  </si>
  <si>
    <t>Y002 002</t>
  </si>
  <si>
    <t>ADV CONCEPTS OF AG - S</t>
  </si>
  <si>
    <t>AGRI, FOOD, NR DS - S</t>
  </si>
  <si>
    <t>AP HUMAN GEOG - 0</t>
  </si>
  <si>
    <t>VOCAL TECNQS 4 HON - G</t>
  </si>
  <si>
    <t>01001F</t>
  </si>
  <si>
    <t>VOCAL TECNQS 3 - G</t>
  </si>
  <si>
    <t>VOCAL TECNQS 2 - G</t>
  </si>
  <si>
    <t>VOCAL TECNQS 1 - G</t>
  </si>
  <si>
    <t>0034 034</t>
  </si>
  <si>
    <t>AVID 4 - 0</t>
  </si>
  <si>
    <t>LEADERSHIP DEVELOPMENT SEMINAR - S</t>
  </si>
  <si>
    <t>SLS1264</t>
  </si>
  <si>
    <t>PEER CLASSROOM/LABORATORY TUTORING AND PR - S</t>
  </si>
  <si>
    <t>SLS1711</t>
  </si>
  <si>
    <t>JOURN 3 - Y</t>
  </si>
  <si>
    <t>JOURN 2 - Y</t>
  </si>
  <si>
    <t>AVID 1 - 0</t>
  </si>
  <si>
    <t>0009 008</t>
  </si>
  <si>
    <t>COMPOSITION I - S</t>
  </si>
  <si>
    <t>ENC1101</t>
  </si>
  <si>
    <t>COMPOSITION II - S</t>
  </si>
  <si>
    <t>ENC1102</t>
  </si>
  <si>
    <t>0014 008</t>
  </si>
  <si>
    <t>A006 006</t>
  </si>
  <si>
    <t>N010 009</t>
  </si>
  <si>
    <t>THEATRE 1 - 0</t>
  </si>
  <si>
    <t>0007 004</t>
  </si>
  <si>
    <t>MARUDAS, JAMES</t>
  </si>
  <si>
    <t>2-D STUDIO ART 3 HON - 0</t>
  </si>
  <si>
    <t>INSTRU TECNQS 2 - P</t>
  </si>
  <si>
    <t>INSTRU TECNQS 1 - P</t>
  </si>
  <si>
    <t>JAZZ ENS 1 - 0</t>
  </si>
  <si>
    <t>JAZZ ENS 2 - 0</t>
  </si>
  <si>
    <t>JAZZ ENS 3 - 0</t>
  </si>
  <si>
    <t>JAZZ ENS 4 HON - 0</t>
  </si>
  <si>
    <t>INSTRU TECNQS 4 HON - P</t>
  </si>
  <si>
    <t>INSTRU TECNQS 3 - P</t>
  </si>
  <si>
    <t>0003 001</t>
  </si>
  <si>
    <t>0004 002</t>
  </si>
  <si>
    <t>G001 001</t>
  </si>
  <si>
    <t>V002 002</t>
  </si>
  <si>
    <t>V003 003</t>
  </si>
  <si>
    <t>G005 004</t>
  </si>
  <si>
    <t>CREATIVE PHOTO 3 HON - 0</t>
  </si>
  <si>
    <t>I005 005</t>
  </si>
  <si>
    <t>3001 001</t>
  </si>
  <si>
    <t>MUSIC TECNQS 1 - 0</t>
  </si>
  <si>
    <t>0003 002</t>
  </si>
  <si>
    <t>S009 001</t>
  </si>
  <si>
    <t>S010 002</t>
  </si>
  <si>
    <t>S007 001</t>
  </si>
  <si>
    <t>S012 002</t>
  </si>
  <si>
    <t>ALG 1-A - S</t>
  </si>
  <si>
    <t>KALLIN, KAREN</t>
  </si>
  <si>
    <t>ALG 1-B - S</t>
  </si>
  <si>
    <t>PANTELIS, PELAGIA</t>
  </si>
  <si>
    <t>AICE ENG LANG 2 AL - 0</t>
  </si>
  <si>
    <t>AICE PHYSICS 2 AL - 0</t>
  </si>
  <si>
    <t>AICE ENG LIT 2 AL - 0</t>
  </si>
  <si>
    <t>Z - Not Applicable.</t>
  </si>
  <si>
    <t>A - Part of a team that existed before Jul 2005</t>
  </si>
  <si>
    <t>ALG 1 CR - 0</t>
  </si>
  <si>
    <t>L002 002</t>
  </si>
  <si>
    <t>Enrichment ELP Program - SC</t>
  </si>
  <si>
    <t>S004 003</t>
  </si>
  <si>
    <t>ORCH 1 - B</t>
  </si>
  <si>
    <t>ORCH 2 - B</t>
  </si>
  <si>
    <t>0032 031</t>
  </si>
  <si>
    <t>SPEECH THRPY - 0</t>
  </si>
  <si>
    <t>Period 88</t>
  </si>
  <si>
    <t>GJOEN, LISA</t>
  </si>
  <si>
    <t>F</t>
  </si>
  <si>
    <t>CUNNINGHAM, TERRI</t>
  </si>
  <si>
    <t>S008 001</t>
  </si>
  <si>
    <t>S010 001</t>
  </si>
  <si>
    <t>INTENS READ - A</t>
  </si>
  <si>
    <t>A002 001</t>
  </si>
  <si>
    <t>ALG 1-A - A</t>
  </si>
  <si>
    <t>A003 001</t>
  </si>
  <si>
    <t>A004 001</t>
  </si>
  <si>
    <t>A005 001</t>
  </si>
  <si>
    <t>A006 001</t>
  </si>
  <si>
    <t>A007 001</t>
  </si>
  <si>
    <t>A008 001</t>
  </si>
  <si>
    <t>A009 001</t>
  </si>
  <si>
    <t>A010 001</t>
  </si>
  <si>
    <t>CHEM 2 HON - A</t>
  </si>
  <si>
    <t>AP CHEM - A</t>
  </si>
  <si>
    <t>ALG 1-B - A</t>
  </si>
  <si>
    <t>PORT DEV: 3D DES HON - 0</t>
  </si>
  <si>
    <t>I001 001</t>
  </si>
  <si>
    <t>I - In-Class One-on-One</t>
  </si>
  <si>
    <t>I008 001</t>
  </si>
  <si>
    <t>WALDEN, STEPHANIE</t>
  </si>
  <si>
    <t>I002 002</t>
  </si>
  <si>
    <t>13005A</t>
  </si>
  <si>
    <t>T, H</t>
  </si>
  <si>
    <t>I003 003</t>
  </si>
  <si>
    <t>M, W, F</t>
  </si>
  <si>
    <t>I005 004</t>
  </si>
  <si>
    <t>I204 004</t>
  </si>
  <si>
    <t>I207 007</t>
  </si>
  <si>
    <t>I106 005</t>
  </si>
  <si>
    <t>I308 008</t>
  </si>
  <si>
    <t>KOTIS, GEORGE</t>
  </si>
  <si>
    <t>I4003 003</t>
  </si>
  <si>
    <t>I5004 004</t>
  </si>
  <si>
    <t>9009 001</t>
  </si>
  <si>
    <t>I440 004</t>
  </si>
  <si>
    <t>I111 001</t>
  </si>
  <si>
    <t>I700 007</t>
  </si>
  <si>
    <t>I9010 009</t>
  </si>
  <si>
    <t>I505 005</t>
  </si>
  <si>
    <t>I120 001</t>
  </si>
  <si>
    <t>LRNG STRATEGIES 9-12 - E</t>
  </si>
  <si>
    <t>E030 030</t>
  </si>
  <si>
    <t>LEAD SKLS DEV - H</t>
  </si>
  <si>
    <t>H001 001</t>
  </si>
  <si>
    <t>0070 070</t>
  </si>
  <si>
    <t>Non-Credit</t>
  </si>
  <si>
    <t>PK OTHER - 0</t>
  </si>
  <si>
    <t>T, W, H</t>
  </si>
  <si>
    <t>S010 010</t>
  </si>
  <si>
    <t>S040 040</t>
  </si>
  <si>
    <t>S042 042</t>
  </si>
  <si>
    <t>S011 010</t>
  </si>
  <si>
    <t>S052 052</t>
  </si>
  <si>
    <t>S012 010</t>
  </si>
  <si>
    <t>I808 007</t>
  </si>
  <si>
    <t>I606 006</t>
  </si>
  <si>
    <t>S072 072</t>
  </si>
  <si>
    <t>S070 070</t>
  </si>
  <si>
    <t>S012 012</t>
  </si>
  <si>
    <t>S022 022</t>
  </si>
  <si>
    <t>S062 062</t>
  </si>
  <si>
    <t>S032 032</t>
  </si>
  <si>
    <t>H002 001</t>
  </si>
  <si>
    <t>ENG 1 - G</t>
  </si>
  <si>
    <t>GP01</t>
  </si>
  <si>
    <t>ENG 3 - G</t>
  </si>
  <si>
    <t>ENG 4 - G</t>
  </si>
  <si>
    <t>ENG 2 - G</t>
  </si>
  <si>
    <t>GP60</t>
  </si>
  <si>
    <t>US GOVT - G</t>
  </si>
  <si>
    <t>GP61</t>
  </si>
  <si>
    <t>ECON FIN LIT - G</t>
  </si>
  <si>
    <t>WORLD HIST - G</t>
  </si>
  <si>
    <t>ENV SCI - G</t>
  </si>
  <si>
    <t>GP20</t>
  </si>
  <si>
    <t>ERTH/SPA SCI - G</t>
  </si>
  <si>
    <t>ANAT PHYSIO HON - G</t>
  </si>
  <si>
    <t>CHEM 1 - G</t>
  </si>
  <si>
    <t>BIO 1 - G</t>
  </si>
  <si>
    <t>ALG 1-B - G</t>
  </si>
  <si>
    <t>GP30</t>
  </si>
  <si>
    <t>GEO - G</t>
  </si>
  <si>
    <t>ALG 2 - G</t>
  </si>
  <si>
    <t>Math Coll. Readiness - G</t>
  </si>
  <si>
    <t>ALG 1-A - G</t>
  </si>
  <si>
    <t>EGP5 GP5</t>
  </si>
  <si>
    <t>INTENS READ - G</t>
  </si>
  <si>
    <t>GGP1 GP1</t>
  </si>
  <si>
    <t>0005 001</t>
  </si>
  <si>
    <t>HOAG, LORI</t>
  </si>
  <si>
    <t>0I18 I18 I18</t>
  </si>
  <si>
    <t>0I17 I17</t>
  </si>
  <si>
    <t>0I06 I06</t>
  </si>
  <si>
    <t>I005</t>
  </si>
  <si>
    <t>0I23 i23</t>
  </si>
  <si>
    <t>IS05</t>
  </si>
  <si>
    <t>S100</t>
  </si>
  <si>
    <t>GI01 001</t>
  </si>
  <si>
    <t>SI01 I01</t>
  </si>
  <si>
    <t>SSI2 SI2</t>
  </si>
  <si>
    <t>S011 001</t>
  </si>
  <si>
    <t>S012 001</t>
  </si>
  <si>
    <t>S014 001</t>
  </si>
  <si>
    <t>S015 001</t>
  </si>
  <si>
    <t>S016 001</t>
  </si>
  <si>
    <t>S017 001</t>
  </si>
  <si>
    <t>S018 001</t>
  </si>
  <si>
    <t>A011 001</t>
  </si>
  <si>
    <t>AA10 A10</t>
  </si>
  <si>
    <t>A012 001</t>
  </si>
  <si>
    <t>A013 001</t>
  </si>
  <si>
    <t>A014 001</t>
  </si>
  <si>
    <t>A015 001</t>
  </si>
  <si>
    <t>A016 001</t>
  </si>
  <si>
    <t>S013 001</t>
  </si>
  <si>
    <t>A017 001</t>
  </si>
  <si>
    <t>SI17 I17</t>
  </si>
  <si>
    <t>SI81 I81</t>
  </si>
  <si>
    <t>E002 001</t>
  </si>
  <si>
    <t>H</t>
  </si>
  <si>
    <t>GG50 G50</t>
  </si>
  <si>
    <t>IG50</t>
  </si>
  <si>
    <t>US HIST - G</t>
  </si>
  <si>
    <t>GG51 G50</t>
  </si>
  <si>
    <t>IG80</t>
  </si>
  <si>
    <t>GG52 G50</t>
  </si>
  <si>
    <t>S019 001</t>
  </si>
  <si>
    <t>AA90 A90</t>
  </si>
  <si>
    <t>Enrichment ELP Program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</si>
</sst>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57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2000360</v>
      </c>
      <c r="D2" t="s">
        <v>58</v>
      </c>
      <c r="E2" t="s">
        <v>58</v>
      </c>
      <c r="F2" t="s">
        <v>59</v>
      </c>
      <c r="G2" t="s">
        <v>60</v>
      </c>
      <c r="H2">
        <v>33001</v>
      </c>
      <c r="I2" t="s">
        <v>61</v>
      </c>
      <c r="K2" t="s">
        <v>62</v>
      </c>
      <c r="L2">
        <v>30</v>
      </c>
      <c r="M2" t="str">
        <f t="shared" ref="M2:N21" si="0">"0"</f>
        <v>0</v>
      </c>
      <c r="N2" t="str">
        <f t="shared" si="0"/>
        <v>0</v>
      </c>
      <c r="O2">
        <v>30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69</v>
      </c>
      <c r="AD2" t="b">
        <v>0</v>
      </c>
      <c r="AE2" t="b">
        <v>0</v>
      </c>
      <c r="AF2" t="s">
        <v>70</v>
      </c>
      <c r="AG2" t="s">
        <v>61</v>
      </c>
      <c r="AH2" t="s">
        <v>61</v>
      </c>
      <c r="AI2" t="b">
        <v>1</v>
      </c>
      <c r="AJ2" t="s">
        <v>71</v>
      </c>
      <c r="AK2" t="s">
        <v>61</v>
      </c>
      <c r="AL2" t="s">
        <v>61</v>
      </c>
      <c r="AM2" t="s">
        <v>61</v>
      </c>
      <c r="AN2" t="s">
        <v>72</v>
      </c>
      <c r="AO2" t="s">
        <v>73</v>
      </c>
      <c r="AP2" t="b">
        <v>0</v>
      </c>
      <c r="AQ2" t="b">
        <v>0</v>
      </c>
      <c r="AR2" t="s">
        <v>74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57</v>
      </c>
      <c r="C3">
        <v>2000360</v>
      </c>
      <c r="D3" t="s">
        <v>75</v>
      </c>
      <c r="E3" t="s">
        <v>75</v>
      </c>
      <c r="F3" t="s">
        <v>59</v>
      </c>
      <c r="G3" t="s">
        <v>76</v>
      </c>
      <c r="H3">
        <v>33001</v>
      </c>
      <c r="I3" t="s">
        <v>61</v>
      </c>
      <c r="K3" t="s">
        <v>62</v>
      </c>
      <c r="L3">
        <v>30</v>
      </c>
      <c r="M3" t="str">
        <f t="shared" si="0"/>
        <v>0</v>
      </c>
      <c r="N3" t="str">
        <f t="shared" si="0"/>
        <v>0</v>
      </c>
      <c r="O3">
        <v>30</v>
      </c>
      <c r="P3" t="s">
        <v>63</v>
      </c>
      <c r="Q3" t="s">
        <v>64</v>
      </c>
      <c r="R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71</v>
      </c>
      <c r="AK3" t="s">
        <v>61</v>
      </c>
      <c r="AL3" t="s">
        <v>61</v>
      </c>
      <c r="AM3" t="s">
        <v>61</v>
      </c>
      <c r="AN3" t="s">
        <v>72</v>
      </c>
      <c r="AO3" t="s">
        <v>73</v>
      </c>
      <c r="AP3" t="b">
        <v>0</v>
      </c>
      <c r="AQ3" t="b">
        <v>0</v>
      </c>
      <c r="AR3" t="s">
        <v>74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77</v>
      </c>
      <c r="B4" t="s">
        <v>78</v>
      </c>
      <c r="C4">
        <v>9007230</v>
      </c>
      <c r="D4" t="s">
        <v>58</v>
      </c>
      <c r="E4" t="s">
        <v>58</v>
      </c>
      <c r="F4" t="s">
        <v>79</v>
      </c>
      <c r="G4" t="s">
        <v>80</v>
      </c>
      <c r="H4" t="str">
        <f>"09006"</f>
        <v>09006</v>
      </c>
      <c r="I4" t="s">
        <v>61</v>
      </c>
      <c r="K4" t="s">
        <v>62</v>
      </c>
      <c r="L4">
        <v>30</v>
      </c>
      <c r="M4" t="str">
        <f t="shared" si="0"/>
        <v>0</v>
      </c>
      <c r="N4" t="str">
        <f t="shared" si="0"/>
        <v>0</v>
      </c>
      <c r="O4">
        <v>30</v>
      </c>
      <c r="P4" t="s">
        <v>63</v>
      </c>
      <c r="Q4" t="s">
        <v>64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300</v>
      </c>
      <c r="AB4">
        <v>230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72</v>
      </c>
      <c r="AO4" t="s">
        <v>81</v>
      </c>
      <c r="AP4" t="b">
        <v>0</v>
      </c>
      <c r="AQ4" t="b">
        <v>0</v>
      </c>
      <c r="AR4" t="s">
        <v>74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C4">
        <v>9007200</v>
      </c>
      <c r="BD4" t="s">
        <v>61</v>
      </c>
    </row>
    <row r="5" spans="1:56" x14ac:dyDescent="0.25">
      <c r="A5" t="s">
        <v>77</v>
      </c>
      <c r="B5" t="s">
        <v>82</v>
      </c>
      <c r="C5">
        <v>8300320</v>
      </c>
      <c r="D5" t="s">
        <v>83</v>
      </c>
      <c r="E5" t="s">
        <v>83</v>
      </c>
      <c r="F5" t="s">
        <v>84</v>
      </c>
      <c r="G5" t="s">
        <v>85</v>
      </c>
      <c r="H5">
        <v>22003</v>
      </c>
      <c r="I5" t="s">
        <v>61</v>
      </c>
      <c r="K5" t="s">
        <v>62</v>
      </c>
      <c r="L5">
        <v>16</v>
      </c>
      <c r="M5" t="str">
        <f t="shared" si="0"/>
        <v>0</v>
      </c>
      <c r="N5" t="str">
        <f t="shared" si="0"/>
        <v>0</v>
      </c>
      <c r="O5">
        <v>16</v>
      </c>
      <c r="P5" t="s">
        <v>63</v>
      </c>
      <c r="Q5" t="s">
        <v>65</v>
      </c>
      <c r="R5" t="s">
        <v>65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300</v>
      </c>
      <c r="AB5">
        <v>230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86</v>
      </c>
      <c r="AO5" t="s">
        <v>81</v>
      </c>
      <c r="AP5" t="b">
        <v>0</v>
      </c>
      <c r="AQ5" t="b">
        <v>0</v>
      </c>
      <c r="AR5" t="s">
        <v>74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C5">
        <v>8300320</v>
      </c>
      <c r="BD5" t="s">
        <v>61</v>
      </c>
    </row>
    <row r="6" spans="1:56" x14ac:dyDescent="0.25">
      <c r="A6" t="s">
        <v>77</v>
      </c>
      <c r="B6" t="s">
        <v>87</v>
      </c>
      <c r="C6">
        <v>8111530</v>
      </c>
      <c r="D6" t="s">
        <v>83</v>
      </c>
      <c r="E6" t="s">
        <v>83</v>
      </c>
      <c r="F6" t="s">
        <v>88</v>
      </c>
      <c r="G6" t="s">
        <v>89</v>
      </c>
      <c r="H6">
        <v>26004</v>
      </c>
      <c r="I6" t="s">
        <v>61</v>
      </c>
      <c r="K6" t="s">
        <v>62</v>
      </c>
      <c r="L6">
        <v>30</v>
      </c>
      <c r="M6" t="str">
        <f t="shared" si="0"/>
        <v>0</v>
      </c>
      <c r="N6" t="str">
        <f t="shared" si="0"/>
        <v>0</v>
      </c>
      <c r="O6">
        <v>30</v>
      </c>
      <c r="P6" t="s">
        <v>63</v>
      </c>
      <c r="Q6" t="s">
        <v>64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300</v>
      </c>
      <c r="AB6">
        <v>230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72</v>
      </c>
      <c r="AO6" t="s">
        <v>81</v>
      </c>
      <c r="AP6" t="b">
        <v>0</v>
      </c>
      <c r="AQ6" t="b">
        <v>0</v>
      </c>
      <c r="AR6" t="s">
        <v>74</v>
      </c>
      <c r="AS6" t="b">
        <v>0</v>
      </c>
      <c r="AT6" t="s">
        <v>90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C6">
        <v>8115110</v>
      </c>
      <c r="BD6" t="s">
        <v>61</v>
      </c>
    </row>
    <row r="7" spans="1:56" x14ac:dyDescent="0.25">
      <c r="A7" t="s">
        <v>77</v>
      </c>
      <c r="B7" t="s">
        <v>91</v>
      </c>
      <c r="C7">
        <v>8300310</v>
      </c>
      <c r="D7" t="s">
        <v>83</v>
      </c>
      <c r="E7" t="s">
        <v>83</v>
      </c>
      <c r="F7" t="s">
        <v>84</v>
      </c>
      <c r="G7" t="s">
        <v>92</v>
      </c>
      <c r="H7">
        <v>23003</v>
      </c>
      <c r="I7" t="s">
        <v>61</v>
      </c>
      <c r="K7" t="s">
        <v>62</v>
      </c>
      <c r="L7">
        <v>10</v>
      </c>
      <c r="M7" t="str">
        <f t="shared" si="0"/>
        <v>0</v>
      </c>
      <c r="N7" t="str">
        <f t="shared" si="0"/>
        <v>0</v>
      </c>
      <c r="O7">
        <v>10</v>
      </c>
      <c r="P7" t="s">
        <v>93</v>
      </c>
      <c r="Q7" t="s">
        <v>65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300</v>
      </c>
      <c r="AB7">
        <v>230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86</v>
      </c>
      <c r="AO7" t="s">
        <v>81</v>
      </c>
      <c r="AP7" t="b">
        <v>0</v>
      </c>
      <c r="AQ7" t="b">
        <v>0</v>
      </c>
      <c r="AR7" t="s">
        <v>74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C7">
        <v>8300310</v>
      </c>
      <c r="BD7" t="s">
        <v>61</v>
      </c>
    </row>
    <row r="8" spans="1:56" x14ac:dyDescent="0.25">
      <c r="A8" t="s">
        <v>77</v>
      </c>
      <c r="B8" t="s">
        <v>91</v>
      </c>
      <c r="C8">
        <v>8300310</v>
      </c>
      <c r="D8" t="s">
        <v>83</v>
      </c>
      <c r="E8" t="s">
        <v>83</v>
      </c>
      <c r="F8" t="s">
        <v>84</v>
      </c>
      <c r="G8" t="s">
        <v>94</v>
      </c>
      <c r="H8">
        <v>23003</v>
      </c>
      <c r="I8" t="s">
        <v>61</v>
      </c>
      <c r="K8" t="s">
        <v>62</v>
      </c>
      <c r="L8">
        <v>11</v>
      </c>
      <c r="M8" t="str">
        <f t="shared" si="0"/>
        <v>0</v>
      </c>
      <c r="N8" t="str">
        <f t="shared" si="0"/>
        <v>0</v>
      </c>
      <c r="O8">
        <v>11</v>
      </c>
      <c r="P8" t="s">
        <v>95</v>
      </c>
      <c r="Q8" t="s">
        <v>65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300</v>
      </c>
      <c r="AB8">
        <v>230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86</v>
      </c>
      <c r="AO8" t="s">
        <v>81</v>
      </c>
      <c r="AP8" t="b">
        <v>0</v>
      </c>
      <c r="AQ8" t="b">
        <v>0</v>
      </c>
      <c r="AR8" t="s">
        <v>74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C8">
        <v>8300310</v>
      </c>
      <c r="BD8" t="s">
        <v>61</v>
      </c>
    </row>
    <row r="9" spans="1:56" x14ac:dyDescent="0.25">
      <c r="A9" t="s">
        <v>96</v>
      </c>
      <c r="B9" t="s">
        <v>97</v>
      </c>
      <c r="C9">
        <v>2109321</v>
      </c>
      <c r="D9" t="s">
        <v>83</v>
      </c>
      <c r="E9" t="s">
        <v>83</v>
      </c>
      <c r="F9" t="s">
        <v>98</v>
      </c>
      <c r="G9" t="s">
        <v>80</v>
      </c>
      <c r="H9">
        <v>25058</v>
      </c>
      <c r="I9" t="s">
        <v>61</v>
      </c>
      <c r="K9" t="s">
        <v>62</v>
      </c>
      <c r="L9">
        <v>30</v>
      </c>
      <c r="M9" t="str">
        <f t="shared" si="0"/>
        <v>0</v>
      </c>
      <c r="N9" t="str">
        <f t="shared" si="0"/>
        <v>0</v>
      </c>
      <c r="O9">
        <v>30</v>
      </c>
      <c r="P9" t="s">
        <v>63</v>
      </c>
      <c r="Q9" t="s">
        <v>99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103</v>
      </c>
      <c r="AB9">
        <v>230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72</v>
      </c>
      <c r="AO9" t="s">
        <v>73</v>
      </c>
      <c r="AP9" t="b">
        <v>0</v>
      </c>
      <c r="AQ9" t="b">
        <v>0</v>
      </c>
      <c r="AR9" t="s">
        <v>74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D9" t="s">
        <v>61</v>
      </c>
    </row>
    <row r="10" spans="1:56" x14ac:dyDescent="0.25">
      <c r="A10" t="s">
        <v>100</v>
      </c>
      <c r="B10" t="s">
        <v>101</v>
      </c>
      <c r="C10" t="s">
        <v>102</v>
      </c>
      <c r="D10" t="s">
        <v>83</v>
      </c>
      <c r="E10" t="s">
        <v>83</v>
      </c>
      <c r="F10" t="s">
        <v>103</v>
      </c>
      <c r="G10" t="s">
        <v>104</v>
      </c>
      <c r="H10">
        <v>19018</v>
      </c>
      <c r="I10" t="s">
        <v>61</v>
      </c>
      <c r="K10" t="s">
        <v>62</v>
      </c>
      <c r="L10">
        <v>25</v>
      </c>
      <c r="M10" t="str">
        <f t="shared" si="0"/>
        <v>0</v>
      </c>
      <c r="N10" t="str">
        <f t="shared" si="0"/>
        <v>0</v>
      </c>
      <c r="O10">
        <v>25</v>
      </c>
      <c r="P10" t="s">
        <v>63</v>
      </c>
      <c r="Q10" t="s">
        <v>64</v>
      </c>
      <c r="R10" t="s">
        <v>65</v>
      </c>
      <c r="S10" t="s">
        <v>66</v>
      </c>
      <c r="T10" t="s">
        <v>67</v>
      </c>
      <c r="U10" t="s">
        <v>68</v>
      </c>
      <c r="V10" t="s">
        <v>68</v>
      </c>
      <c r="X10" t="b">
        <v>0</v>
      </c>
      <c r="Y10" t="b">
        <v>0</v>
      </c>
      <c r="Z10" t="b">
        <v>0</v>
      </c>
      <c r="AA10">
        <v>999</v>
      </c>
      <c r="AB10">
        <v>1</v>
      </c>
      <c r="AC10" t="s">
        <v>69</v>
      </c>
      <c r="AD10" t="b">
        <v>1</v>
      </c>
      <c r="AE10" t="b">
        <v>1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72</v>
      </c>
      <c r="AO10" t="s">
        <v>81</v>
      </c>
      <c r="AP10" t="b">
        <v>0</v>
      </c>
      <c r="AQ10" t="b">
        <v>0</v>
      </c>
      <c r="AR10" t="s">
        <v>74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D10" t="s">
        <v>61</v>
      </c>
    </row>
    <row r="11" spans="1:56" x14ac:dyDescent="0.25">
      <c r="A11" t="s">
        <v>100</v>
      </c>
      <c r="B11" t="s">
        <v>105</v>
      </c>
      <c r="C11" t="s">
        <v>106</v>
      </c>
      <c r="D11" t="s">
        <v>83</v>
      </c>
      <c r="E11" t="s">
        <v>83</v>
      </c>
      <c r="F11" t="s">
        <v>103</v>
      </c>
      <c r="G11" t="s">
        <v>107</v>
      </c>
      <c r="H11">
        <v>19018</v>
      </c>
      <c r="I11" t="s">
        <v>61</v>
      </c>
      <c r="K11" t="s">
        <v>62</v>
      </c>
      <c r="L11">
        <v>25</v>
      </c>
      <c r="M11" t="str">
        <f t="shared" si="0"/>
        <v>0</v>
      </c>
      <c r="N11" t="str">
        <f t="shared" si="0"/>
        <v>0</v>
      </c>
      <c r="O11">
        <v>25</v>
      </c>
      <c r="P11" t="s">
        <v>63</v>
      </c>
      <c r="Q11" t="s">
        <v>65</v>
      </c>
      <c r="R11" t="s">
        <v>65</v>
      </c>
      <c r="S11" t="s">
        <v>66</v>
      </c>
      <c r="T11" t="s">
        <v>67</v>
      </c>
      <c r="U11" t="s">
        <v>68</v>
      </c>
      <c r="V11" t="s">
        <v>68</v>
      </c>
      <c r="X11" t="b">
        <v>0</v>
      </c>
      <c r="Y11" t="b">
        <v>0</v>
      </c>
      <c r="Z11" t="b">
        <v>0</v>
      </c>
      <c r="AA11">
        <v>999</v>
      </c>
      <c r="AB11">
        <v>1</v>
      </c>
      <c r="AC11" t="s">
        <v>69</v>
      </c>
      <c r="AD11" t="b">
        <v>1</v>
      </c>
      <c r="AE11" t="b">
        <v>1</v>
      </c>
      <c r="AF11" t="s">
        <v>70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72</v>
      </c>
      <c r="AO11" t="s">
        <v>81</v>
      </c>
      <c r="AP11" t="b">
        <v>0</v>
      </c>
      <c r="AQ11" t="b">
        <v>0</v>
      </c>
      <c r="AR11" t="s">
        <v>74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D11" t="s">
        <v>61</v>
      </c>
    </row>
    <row r="12" spans="1:56" x14ac:dyDescent="0.25">
      <c r="A12" t="s">
        <v>100</v>
      </c>
      <c r="B12" t="s">
        <v>108</v>
      </c>
      <c r="C12" t="s">
        <v>109</v>
      </c>
      <c r="D12" t="s">
        <v>83</v>
      </c>
      <c r="E12" t="s">
        <v>83</v>
      </c>
      <c r="F12" t="s">
        <v>103</v>
      </c>
      <c r="G12" t="s">
        <v>110</v>
      </c>
      <c r="H12">
        <v>19018</v>
      </c>
      <c r="I12" t="s">
        <v>61</v>
      </c>
      <c r="K12" t="s">
        <v>62</v>
      </c>
      <c r="L12">
        <v>25</v>
      </c>
      <c r="M12" t="str">
        <f t="shared" si="0"/>
        <v>0</v>
      </c>
      <c r="N12" t="str">
        <f t="shared" si="0"/>
        <v>0</v>
      </c>
      <c r="O12">
        <v>25</v>
      </c>
      <c r="P12" t="s">
        <v>63</v>
      </c>
      <c r="Q12" t="s">
        <v>65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0</v>
      </c>
      <c r="Y12" t="b">
        <v>0</v>
      </c>
      <c r="Z12" t="b">
        <v>0</v>
      </c>
      <c r="AA12">
        <v>999</v>
      </c>
      <c r="AB12">
        <v>1</v>
      </c>
      <c r="AC12" t="s">
        <v>69</v>
      </c>
      <c r="AD12" t="b">
        <v>1</v>
      </c>
      <c r="AE12" t="b">
        <v>1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72</v>
      </c>
      <c r="AO12" t="s">
        <v>81</v>
      </c>
      <c r="AP12" t="b">
        <v>0</v>
      </c>
      <c r="AQ12" t="b">
        <v>0</v>
      </c>
      <c r="AR12" t="s">
        <v>74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D12" t="s">
        <v>61</v>
      </c>
    </row>
    <row r="13" spans="1:56" x14ac:dyDescent="0.25">
      <c r="A13" t="s">
        <v>100</v>
      </c>
      <c r="B13" t="s">
        <v>111</v>
      </c>
      <c r="C13" t="s">
        <v>112</v>
      </c>
      <c r="D13" t="s">
        <v>83</v>
      </c>
      <c r="E13" t="s">
        <v>83</v>
      </c>
      <c r="F13" t="s">
        <v>103</v>
      </c>
      <c r="G13" t="s">
        <v>113</v>
      </c>
      <c r="H13">
        <v>19018</v>
      </c>
      <c r="I13" t="s">
        <v>61</v>
      </c>
      <c r="K13" t="s">
        <v>62</v>
      </c>
      <c r="L13">
        <v>26</v>
      </c>
      <c r="M13" t="str">
        <f t="shared" si="0"/>
        <v>0</v>
      </c>
      <c r="N13" t="str">
        <f t="shared" si="0"/>
        <v>0</v>
      </c>
      <c r="O13">
        <v>26</v>
      </c>
      <c r="P13" t="s">
        <v>63</v>
      </c>
      <c r="Q13" t="s">
        <v>64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0</v>
      </c>
      <c r="Y13" t="b">
        <v>0</v>
      </c>
      <c r="Z13" t="b">
        <v>0</v>
      </c>
      <c r="AA13">
        <v>999</v>
      </c>
      <c r="AB13">
        <v>1</v>
      </c>
      <c r="AC13" t="s">
        <v>69</v>
      </c>
      <c r="AD13" t="b">
        <v>1</v>
      </c>
      <c r="AE13" t="b">
        <v>1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72</v>
      </c>
      <c r="AO13" t="s">
        <v>81</v>
      </c>
      <c r="AP13" t="b">
        <v>0</v>
      </c>
      <c r="AQ13" t="b">
        <v>0</v>
      </c>
      <c r="AR13" t="s">
        <v>74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D13" t="s">
        <v>61</v>
      </c>
    </row>
    <row r="14" spans="1:56" x14ac:dyDescent="0.25">
      <c r="A14" t="s">
        <v>100</v>
      </c>
      <c r="B14" t="s">
        <v>114</v>
      </c>
      <c r="C14" t="s">
        <v>115</v>
      </c>
      <c r="D14" t="s">
        <v>83</v>
      </c>
      <c r="E14" t="s">
        <v>83</v>
      </c>
      <c r="F14" t="s">
        <v>103</v>
      </c>
      <c r="G14" t="s">
        <v>80</v>
      </c>
      <c r="H14">
        <v>19018</v>
      </c>
      <c r="I14" t="s">
        <v>61</v>
      </c>
      <c r="K14" t="s">
        <v>62</v>
      </c>
      <c r="L14">
        <v>25</v>
      </c>
      <c r="M14" t="str">
        <f t="shared" si="0"/>
        <v>0</v>
      </c>
      <c r="N14" t="str">
        <f t="shared" si="0"/>
        <v>0</v>
      </c>
      <c r="O14">
        <v>25</v>
      </c>
      <c r="P14" t="s">
        <v>63</v>
      </c>
      <c r="Q14" t="s">
        <v>64</v>
      </c>
      <c r="R14" t="s">
        <v>65</v>
      </c>
      <c r="S14" t="s">
        <v>66</v>
      </c>
      <c r="T14" t="s">
        <v>67</v>
      </c>
      <c r="U14" t="s">
        <v>68</v>
      </c>
      <c r="V14" t="s">
        <v>68</v>
      </c>
      <c r="X14" t="b">
        <v>0</v>
      </c>
      <c r="Y14" t="b">
        <v>0</v>
      </c>
      <c r="Z14" t="b">
        <v>0</v>
      </c>
      <c r="AA14">
        <v>999</v>
      </c>
      <c r="AB14">
        <v>1</v>
      </c>
      <c r="AC14" t="s">
        <v>69</v>
      </c>
      <c r="AD14" t="b">
        <v>1</v>
      </c>
      <c r="AE14" t="b">
        <v>1</v>
      </c>
      <c r="AF14" t="s">
        <v>70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72</v>
      </c>
      <c r="AO14" t="s">
        <v>81</v>
      </c>
      <c r="AP14" t="b">
        <v>0</v>
      </c>
      <c r="AQ14" t="b">
        <v>0</v>
      </c>
      <c r="AR14" t="s">
        <v>74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100</v>
      </c>
      <c r="B15" t="s">
        <v>116</v>
      </c>
      <c r="C15" t="s">
        <v>117</v>
      </c>
      <c r="D15" t="s">
        <v>83</v>
      </c>
      <c r="E15" t="s">
        <v>83</v>
      </c>
      <c r="F15" t="s">
        <v>103</v>
      </c>
      <c r="G15" t="s">
        <v>118</v>
      </c>
      <c r="H15">
        <v>19018</v>
      </c>
      <c r="I15" t="s">
        <v>61</v>
      </c>
      <c r="K15" t="s">
        <v>62</v>
      </c>
      <c r="L15">
        <v>25</v>
      </c>
      <c r="M15" t="str">
        <f t="shared" si="0"/>
        <v>0</v>
      </c>
      <c r="N15" t="str">
        <f t="shared" si="0"/>
        <v>0</v>
      </c>
      <c r="O15">
        <v>25</v>
      </c>
      <c r="P15" t="s">
        <v>63</v>
      </c>
      <c r="Q15" t="s">
        <v>64</v>
      </c>
      <c r="R15" t="s">
        <v>65</v>
      </c>
      <c r="S15" t="s">
        <v>66</v>
      </c>
      <c r="T15" t="s">
        <v>67</v>
      </c>
      <c r="U15" t="s">
        <v>68</v>
      </c>
      <c r="V15" t="s">
        <v>68</v>
      </c>
      <c r="X15" t="b">
        <v>0</v>
      </c>
      <c r="Y15" t="b">
        <v>0</v>
      </c>
      <c r="Z15" t="b">
        <v>0</v>
      </c>
      <c r="AA15">
        <v>999</v>
      </c>
      <c r="AB15">
        <v>1</v>
      </c>
      <c r="AC15" t="s">
        <v>69</v>
      </c>
      <c r="AD15" t="b">
        <v>1</v>
      </c>
      <c r="AE15" t="b">
        <v>1</v>
      </c>
      <c r="AF15" t="s">
        <v>70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72</v>
      </c>
      <c r="AO15" t="s">
        <v>81</v>
      </c>
      <c r="AP15" t="b">
        <v>0</v>
      </c>
      <c r="AQ15" t="b">
        <v>0</v>
      </c>
      <c r="AR15" t="s">
        <v>74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56</v>
      </c>
      <c r="B16" t="s">
        <v>119</v>
      </c>
      <c r="C16">
        <v>2003350</v>
      </c>
      <c r="D16" t="s">
        <v>83</v>
      </c>
      <c r="E16" t="s">
        <v>83</v>
      </c>
      <c r="F16" t="s">
        <v>120</v>
      </c>
      <c r="G16" t="s">
        <v>121</v>
      </c>
      <c r="H16">
        <v>25005</v>
      </c>
      <c r="I16" t="s">
        <v>61</v>
      </c>
      <c r="K16" t="s">
        <v>62</v>
      </c>
      <c r="L16">
        <v>30</v>
      </c>
      <c r="M16" t="str">
        <f t="shared" si="0"/>
        <v>0</v>
      </c>
      <c r="N16" t="str">
        <f t="shared" si="0"/>
        <v>0</v>
      </c>
      <c r="O16">
        <v>30</v>
      </c>
      <c r="P16" t="s">
        <v>63</v>
      </c>
      <c r="Q16" t="s">
        <v>64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230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71</v>
      </c>
      <c r="AK16" t="s">
        <v>61</v>
      </c>
      <c r="AL16" t="s">
        <v>61</v>
      </c>
      <c r="AM16" t="s">
        <v>61</v>
      </c>
      <c r="AN16" t="s">
        <v>72</v>
      </c>
      <c r="AO16" t="s">
        <v>73</v>
      </c>
      <c r="AP16" t="b">
        <v>0</v>
      </c>
      <c r="AQ16" t="b">
        <v>0</v>
      </c>
      <c r="AR16" t="s">
        <v>74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56</v>
      </c>
      <c r="B17" t="s">
        <v>122</v>
      </c>
      <c r="C17">
        <v>2003350</v>
      </c>
      <c r="D17" t="s">
        <v>83</v>
      </c>
      <c r="E17" t="s">
        <v>83</v>
      </c>
      <c r="F17" t="s">
        <v>123</v>
      </c>
      <c r="G17" t="s">
        <v>110</v>
      </c>
      <c r="H17">
        <v>33004</v>
      </c>
      <c r="I17" t="s">
        <v>61</v>
      </c>
      <c r="K17" t="s">
        <v>62</v>
      </c>
      <c r="L17">
        <v>30</v>
      </c>
      <c r="M17" t="str">
        <f t="shared" si="0"/>
        <v>0</v>
      </c>
      <c r="N17" t="str">
        <f t="shared" si="0"/>
        <v>0</v>
      </c>
      <c r="O17">
        <v>30</v>
      </c>
      <c r="P17" t="s">
        <v>63</v>
      </c>
      <c r="Q17" t="s">
        <v>64</v>
      </c>
      <c r="R17" t="s">
        <v>65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230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71</v>
      </c>
      <c r="AK17" t="s">
        <v>61</v>
      </c>
      <c r="AL17" t="s">
        <v>61</v>
      </c>
      <c r="AM17" t="s">
        <v>61</v>
      </c>
      <c r="AN17" t="s">
        <v>72</v>
      </c>
      <c r="AO17" t="s">
        <v>73</v>
      </c>
      <c r="AP17" t="b">
        <v>0</v>
      </c>
      <c r="AQ17" t="b">
        <v>0</v>
      </c>
      <c r="AR17" t="s">
        <v>74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56</v>
      </c>
      <c r="B18" t="s">
        <v>124</v>
      </c>
      <c r="C18">
        <v>2001340</v>
      </c>
      <c r="D18" t="s">
        <v>83</v>
      </c>
      <c r="E18" t="s">
        <v>83</v>
      </c>
      <c r="F18" t="s">
        <v>125</v>
      </c>
      <c r="G18" t="s">
        <v>126</v>
      </c>
      <c r="H18">
        <v>25004</v>
      </c>
      <c r="I18" t="s">
        <v>61</v>
      </c>
      <c r="K18" t="s">
        <v>62</v>
      </c>
      <c r="L18">
        <v>32</v>
      </c>
      <c r="M18" t="str">
        <f t="shared" si="0"/>
        <v>0</v>
      </c>
      <c r="N18" t="str">
        <f t="shared" si="0"/>
        <v>0</v>
      </c>
      <c r="O18">
        <v>32</v>
      </c>
      <c r="P18" t="s">
        <v>63</v>
      </c>
      <c r="Q18" t="s">
        <v>65</v>
      </c>
      <c r="R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>
        <v>230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72</v>
      </c>
      <c r="AO18" t="s">
        <v>73</v>
      </c>
      <c r="AP18" t="b">
        <v>0</v>
      </c>
      <c r="AQ18" t="b">
        <v>0</v>
      </c>
      <c r="AR18" t="s">
        <v>74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56</v>
      </c>
      <c r="B19" t="s">
        <v>127</v>
      </c>
      <c r="C19">
        <v>2001310</v>
      </c>
      <c r="D19" t="s">
        <v>83</v>
      </c>
      <c r="E19" t="s">
        <v>83</v>
      </c>
      <c r="F19" t="s">
        <v>128</v>
      </c>
      <c r="G19" t="s">
        <v>129</v>
      </c>
      <c r="H19" t="str">
        <f>"07005"</f>
        <v>07005</v>
      </c>
      <c r="I19" t="s">
        <v>61</v>
      </c>
      <c r="K19" t="s">
        <v>62</v>
      </c>
      <c r="L19">
        <v>32</v>
      </c>
      <c r="M19" t="str">
        <f t="shared" si="0"/>
        <v>0</v>
      </c>
      <c r="N19" t="str">
        <f t="shared" si="0"/>
        <v>0</v>
      </c>
      <c r="O19">
        <v>32</v>
      </c>
      <c r="P19" t="s">
        <v>63</v>
      </c>
      <c r="Q19" t="s">
        <v>65</v>
      </c>
      <c r="R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230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72</v>
      </c>
      <c r="AO19" t="s">
        <v>73</v>
      </c>
      <c r="AP19" t="b">
        <v>0</v>
      </c>
      <c r="AQ19" t="b">
        <v>0</v>
      </c>
      <c r="AR19" t="s">
        <v>74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130</v>
      </c>
      <c r="B20" t="s">
        <v>131</v>
      </c>
      <c r="C20">
        <v>8209020</v>
      </c>
      <c r="D20" t="s">
        <v>132</v>
      </c>
      <c r="E20" t="s">
        <v>132</v>
      </c>
      <c r="F20" t="s">
        <v>84</v>
      </c>
      <c r="G20" t="s">
        <v>133</v>
      </c>
      <c r="H20">
        <v>23003</v>
      </c>
      <c r="I20" t="s">
        <v>61</v>
      </c>
      <c r="K20" t="s">
        <v>62</v>
      </c>
      <c r="L20">
        <v>33</v>
      </c>
      <c r="M20" t="str">
        <f t="shared" si="0"/>
        <v>0</v>
      </c>
      <c r="N20" t="str">
        <f t="shared" si="0"/>
        <v>0</v>
      </c>
      <c r="O20">
        <v>33</v>
      </c>
      <c r="P20" t="s">
        <v>63</v>
      </c>
      <c r="Q20" t="s">
        <v>65</v>
      </c>
      <c r="R20" t="s">
        <v>65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72</v>
      </c>
      <c r="AO20" t="s">
        <v>81</v>
      </c>
      <c r="AP20" t="b">
        <v>0</v>
      </c>
      <c r="AQ20" t="b">
        <v>0</v>
      </c>
      <c r="AR20" t="s">
        <v>74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C20">
        <v>8200200</v>
      </c>
      <c r="BD20" t="s">
        <v>61</v>
      </c>
    </row>
    <row r="21" spans="1:56" x14ac:dyDescent="0.25">
      <c r="A21" t="s">
        <v>130</v>
      </c>
      <c r="B21" t="s">
        <v>131</v>
      </c>
      <c r="C21">
        <v>8209020</v>
      </c>
      <c r="D21" t="s">
        <v>83</v>
      </c>
      <c r="E21" t="s">
        <v>83</v>
      </c>
      <c r="F21" t="s">
        <v>134</v>
      </c>
      <c r="G21" t="s">
        <v>60</v>
      </c>
      <c r="H21">
        <v>22001</v>
      </c>
      <c r="I21" t="s">
        <v>61</v>
      </c>
      <c r="K21" t="s">
        <v>62</v>
      </c>
      <c r="L21">
        <v>32</v>
      </c>
      <c r="M21" t="str">
        <f t="shared" si="0"/>
        <v>0</v>
      </c>
      <c r="N21" t="str">
        <f t="shared" si="0"/>
        <v>0</v>
      </c>
      <c r="O21">
        <v>32</v>
      </c>
      <c r="P21" t="s">
        <v>63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72</v>
      </c>
      <c r="AO21" t="s">
        <v>81</v>
      </c>
      <c r="AP21" t="b">
        <v>0</v>
      </c>
      <c r="AQ21" t="b">
        <v>0</v>
      </c>
      <c r="AR21" t="s">
        <v>74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C21">
        <v>8200200</v>
      </c>
      <c r="BD21" t="s">
        <v>61</v>
      </c>
    </row>
    <row r="22" spans="1:56" x14ac:dyDescent="0.25">
      <c r="A22" t="s">
        <v>56</v>
      </c>
      <c r="B22" t="s">
        <v>135</v>
      </c>
      <c r="C22">
        <v>2000310</v>
      </c>
      <c r="D22" t="s">
        <v>83</v>
      </c>
      <c r="E22" t="s">
        <v>83</v>
      </c>
      <c r="F22" t="s">
        <v>136</v>
      </c>
      <c r="G22" t="s">
        <v>80</v>
      </c>
      <c r="H22">
        <v>25001</v>
      </c>
      <c r="I22" t="s">
        <v>61</v>
      </c>
      <c r="K22" t="s">
        <v>62</v>
      </c>
      <c r="L22">
        <v>27</v>
      </c>
      <c r="M22" t="str">
        <f t="shared" ref="M22:N41" si="1">"0"</f>
        <v>0</v>
      </c>
      <c r="N22" t="str">
        <f t="shared" si="1"/>
        <v>0</v>
      </c>
      <c r="O22">
        <v>27</v>
      </c>
      <c r="P22" t="s">
        <v>63</v>
      </c>
      <c r="Q22" t="s">
        <v>65</v>
      </c>
      <c r="R22" t="s">
        <v>65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72</v>
      </c>
      <c r="AO22" t="s">
        <v>73</v>
      </c>
      <c r="AP22" t="b">
        <v>0</v>
      </c>
      <c r="AQ22" t="b">
        <v>0</v>
      </c>
      <c r="AR22" t="s">
        <v>74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96</v>
      </c>
      <c r="B23" t="s">
        <v>137</v>
      </c>
      <c r="C23">
        <v>2000322</v>
      </c>
      <c r="D23" t="s">
        <v>83</v>
      </c>
      <c r="E23" t="s">
        <v>83</v>
      </c>
      <c r="F23" t="s">
        <v>138</v>
      </c>
      <c r="G23" t="s">
        <v>139</v>
      </c>
      <c r="H23">
        <v>25007</v>
      </c>
      <c r="I23" t="s">
        <v>61</v>
      </c>
      <c r="K23" t="s">
        <v>62</v>
      </c>
      <c r="L23">
        <v>30</v>
      </c>
      <c r="M23" t="str">
        <f t="shared" si="1"/>
        <v>0</v>
      </c>
      <c r="N23" t="str">
        <f t="shared" si="1"/>
        <v>0</v>
      </c>
      <c r="O23">
        <v>30</v>
      </c>
      <c r="P23" t="s">
        <v>63</v>
      </c>
      <c r="Q23" t="s">
        <v>64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72</v>
      </c>
      <c r="AO23" t="s">
        <v>73</v>
      </c>
      <c r="AP23" t="b">
        <v>0</v>
      </c>
      <c r="AQ23" t="b">
        <v>0</v>
      </c>
      <c r="AR23" t="s">
        <v>74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140</v>
      </c>
      <c r="B24" t="s">
        <v>141</v>
      </c>
      <c r="C24">
        <v>2107300</v>
      </c>
      <c r="D24" t="s">
        <v>75</v>
      </c>
      <c r="E24" t="s">
        <v>75</v>
      </c>
      <c r="F24" t="s">
        <v>142</v>
      </c>
      <c r="G24" t="s">
        <v>92</v>
      </c>
      <c r="H24">
        <v>25054</v>
      </c>
      <c r="I24" t="s">
        <v>61</v>
      </c>
      <c r="K24" t="s">
        <v>62</v>
      </c>
      <c r="L24">
        <v>30</v>
      </c>
      <c r="M24" t="str">
        <f t="shared" si="1"/>
        <v>0</v>
      </c>
      <c r="N24" t="str">
        <f t="shared" si="1"/>
        <v>0</v>
      </c>
      <c r="O24">
        <v>30</v>
      </c>
      <c r="P24" t="s">
        <v>93</v>
      </c>
      <c r="Q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72</v>
      </c>
      <c r="AO24" t="s">
        <v>81</v>
      </c>
      <c r="AP24" t="b">
        <v>0</v>
      </c>
      <c r="AQ24" t="b">
        <v>0</v>
      </c>
      <c r="AR24" t="s">
        <v>74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140</v>
      </c>
      <c r="B25" t="s">
        <v>141</v>
      </c>
      <c r="C25">
        <v>2107300</v>
      </c>
      <c r="D25" t="s">
        <v>75</v>
      </c>
      <c r="E25" t="s">
        <v>75</v>
      </c>
      <c r="F25" t="s">
        <v>142</v>
      </c>
      <c r="G25" t="s">
        <v>143</v>
      </c>
      <c r="H25">
        <v>25054</v>
      </c>
      <c r="I25" t="s">
        <v>61</v>
      </c>
      <c r="K25" t="s">
        <v>62</v>
      </c>
      <c r="L25">
        <v>30</v>
      </c>
      <c r="M25" t="str">
        <f t="shared" si="1"/>
        <v>0</v>
      </c>
      <c r="N25" t="str">
        <f t="shared" si="1"/>
        <v>0</v>
      </c>
      <c r="O25">
        <v>30</v>
      </c>
      <c r="P25" t="s">
        <v>95</v>
      </c>
      <c r="Q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72</v>
      </c>
      <c r="AO25" t="s">
        <v>81</v>
      </c>
      <c r="AP25" t="b">
        <v>0</v>
      </c>
      <c r="AQ25" t="b">
        <v>0</v>
      </c>
      <c r="AR25" t="s">
        <v>74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144</v>
      </c>
      <c r="B26" t="s">
        <v>145</v>
      </c>
      <c r="C26">
        <v>3026010</v>
      </c>
      <c r="D26" t="s">
        <v>83</v>
      </c>
      <c r="E26" t="s">
        <v>83</v>
      </c>
      <c r="F26" t="s">
        <v>146</v>
      </c>
      <c r="G26" t="s">
        <v>147</v>
      </c>
      <c r="H26" t="str">
        <f>"03001"</f>
        <v>03001</v>
      </c>
      <c r="I26" t="s">
        <v>61</v>
      </c>
      <c r="K26" t="s">
        <v>62</v>
      </c>
      <c r="L26">
        <v>37</v>
      </c>
      <c r="M26" t="str">
        <f t="shared" si="1"/>
        <v>0</v>
      </c>
      <c r="N26" t="str">
        <f t="shared" si="1"/>
        <v>0</v>
      </c>
      <c r="O26">
        <v>37</v>
      </c>
      <c r="P26" t="s">
        <v>63</v>
      </c>
      <c r="Q26" t="s">
        <v>65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72</v>
      </c>
      <c r="AO26" t="s">
        <v>81</v>
      </c>
      <c r="AP26" t="b">
        <v>0</v>
      </c>
      <c r="AQ26" t="b">
        <v>0</v>
      </c>
      <c r="AR26" t="s">
        <v>74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144</v>
      </c>
      <c r="B27" t="s">
        <v>145</v>
      </c>
      <c r="C27">
        <v>3026010</v>
      </c>
      <c r="D27" t="s">
        <v>148</v>
      </c>
      <c r="E27" t="s">
        <v>148</v>
      </c>
      <c r="F27" t="s">
        <v>149</v>
      </c>
      <c r="G27" t="s">
        <v>150</v>
      </c>
      <c r="H27" t="str">
        <f>"03003"</f>
        <v>03003</v>
      </c>
      <c r="I27" t="s">
        <v>61</v>
      </c>
      <c r="K27" t="s">
        <v>62</v>
      </c>
      <c r="L27">
        <v>37</v>
      </c>
      <c r="M27" t="str">
        <f t="shared" si="1"/>
        <v>0</v>
      </c>
      <c r="N27" t="str">
        <f t="shared" si="1"/>
        <v>0</v>
      </c>
      <c r="O27">
        <v>37</v>
      </c>
      <c r="P27" t="s">
        <v>63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230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72</v>
      </c>
      <c r="AO27" t="s">
        <v>81</v>
      </c>
      <c r="AP27" t="b">
        <v>0</v>
      </c>
      <c r="AQ27" t="b">
        <v>0</v>
      </c>
      <c r="AR27" t="s">
        <v>74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144</v>
      </c>
      <c r="B28" t="s">
        <v>151</v>
      </c>
      <c r="C28">
        <v>1505520</v>
      </c>
      <c r="D28" t="s">
        <v>152</v>
      </c>
      <c r="E28" t="s">
        <v>152</v>
      </c>
      <c r="F28" t="s">
        <v>153</v>
      </c>
      <c r="G28" t="s">
        <v>92</v>
      </c>
      <c r="H28" t="str">
        <f>"02001"</f>
        <v>02001</v>
      </c>
      <c r="I28" t="s">
        <v>61</v>
      </c>
      <c r="K28" t="s">
        <v>62</v>
      </c>
      <c r="L28">
        <v>5</v>
      </c>
      <c r="M28" t="str">
        <f t="shared" si="1"/>
        <v>0</v>
      </c>
      <c r="N28" t="str">
        <f t="shared" si="1"/>
        <v>0</v>
      </c>
      <c r="O28">
        <v>5</v>
      </c>
      <c r="P28" t="s">
        <v>95</v>
      </c>
      <c r="Q28" t="s">
        <v>65</v>
      </c>
      <c r="R28" t="s">
        <v>65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230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72</v>
      </c>
      <c r="AO28" t="s">
        <v>81</v>
      </c>
      <c r="AP28" t="b">
        <v>0</v>
      </c>
      <c r="AQ28" t="b">
        <v>0</v>
      </c>
      <c r="AR28" t="s">
        <v>74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144</v>
      </c>
      <c r="B29" t="s">
        <v>145</v>
      </c>
      <c r="C29">
        <v>3026010</v>
      </c>
      <c r="D29" t="s">
        <v>83</v>
      </c>
      <c r="E29" t="s">
        <v>83</v>
      </c>
      <c r="F29" t="s">
        <v>149</v>
      </c>
      <c r="G29" t="s">
        <v>154</v>
      </c>
      <c r="H29" t="str">
        <f>"03003"</f>
        <v>03003</v>
      </c>
      <c r="I29" t="s">
        <v>61</v>
      </c>
      <c r="K29" t="s">
        <v>62</v>
      </c>
      <c r="L29">
        <v>37</v>
      </c>
      <c r="M29" t="str">
        <f t="shared" si="1"/>
        <v>0</v>
      </c>
      <c r="N29" t="str">
        <f t="shared" si="1"/>
        <v>0</v>
      </c>
      <c r="O29">
        <v>37</v>
      </c>
      <c r="P29" t="s">
        <v>63</v>
      </c>
      <c r="Q29" t="s">
        <v>65</v>
      </c>
      <c r="R29" t="s">
        <v>65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72</v>
      </c>
      <c r="AO29" t="s">
        <v>81</v>
      </c>
      <c r="AP29" t="b">
        <v>0</v>
      </c>
      <c r="AQ29" t="b">
        <v>0</v>
      </c>
      <c r="AR29" t="s">
        <v>74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155</v>
      </c>
      <c r="B30" t="s">
        <v>156</v>
      </c>
      <c r="C30">
        <v>1009360</v>
      </c>
      <c r="D30" t="s">
        <v>83</v>
      </c>
      <c r="E30" t="s">
        <v>83</v>
      </c>
      <c r="F30" t="s">
        <v>157</v>
      </c>
      <c r="G30" t="s">
        <v>158</v>
      </c>
      <c r="H30">
        <v>25056</v>
      </c>
      <c r="I30" t="s">
        <v>61</v>
      </c>
      <c r="K30" t="s">
        <v>62</v>
      </c>
      <c r="L30">
        <v>34</v>
      </c>
      <c r="M30" t="str">
        <f t="shared" si="1"/>
        <v>0</v>
      </c>
      <c r="N30" t="str">
        <f t="shared" si="1"/>
        <v>0</v>
      </c>
      <c r="O30">
        <v>34</v>
      </c>
      <c r="P30" t="s">
        <v>63</v>
      </c>
      <c r="Q30" t="s">
        <v>64</v>
      </c>
      <c r="R30" t="s">
        <v>65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61</v>
      </c>
      <c r="AK30" t="s">
        <v>61</v>
      </c>
      <c r="AL30" t="s">
        <v>61</v>
      </c>
      <c r="AM30" t="s">
        <v>61</v>
      </c>
      <c r="AN30" t="s">
        <v>72</v>
      </c>
      <c r="AO30" t="s">
        <v>73</v>
      </c>
      <c r="AP30" t="b">
        <v>0</v>
      </c>
      <c r="AQ30" t="b">
        <v>0</v>
      </c>
      <c r="AR30" t="s">
        <v>74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155</v>
      </c>
      <c r="B31" t="s">
        <v>159</v>
      </c>
      <c r="C31">
        <v>1700364</v>
      </c>
      <c r="D31" t="s">
        <v>83</v>
      </c>
      <c r="E31" t="s">
        <v>83</v>
      </c>
      <c r="F31" t="s">
        <v>160</v>
      </c>
      <c r="G31" t="s">
        <v>80</v>
      </c>
      <c r="H31">
        <v>42001</v>
      </c>
      <c r="I31" t="s">
        <v>61</v>
      </c>
      <c r="K31" t="s">
        <v>62</v>
      </c>
      <c r="L31">
        <v>30</v>
      </c>
      <c r="M31" t="str">
        <f t="shared" si="1"/>
        <v>0</v>
      </c>
      <c r="N31" t="str">
        <f t="shared" si="1"/>
        <v>0</v>
      </c>
      <c r="O31">
        <v>30</v>
      </c>
      <c r="P31" t="s">
        <v>63</v>
      </c>
      <c r="Q31" t="s">
        <v>64</v>
      </c>
      <c r="R31" t="s">
        <v>65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230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86</v>
      </c>
      <c r="AO31" t="s">
        <v>81</v>
      </c>
      <c r="AP31" t="b">
        <v>0</v>
      </c>
      <c r="AQ31" t="b">
        <v>0</v>
      </c>
      <c r="AR31" t="s">
        <v>74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155</v>
      </c>
      <c r="B32" t="s">
        <v>161</v>
      </c>
      <c r="C32">
        <v>1202352</v>
      </c>
      <c r="D32" t="s">
        <v>83</v>
      </c>
      <c r="E32" t="s">
        <v>83</v>
      </c>
      <c r="F32" t="s">
        <v>162</v>
      </c>
      <c r="G32" t="s">
        <v>163</v>
      </c>
      <c r="H32" t="str">
        <f>"09001"</f>
        <v>09001</v>
      </c>
      <c r="I32" t="s">
        <v>61</v>
      </c>
      <c r="K32" t="s">
        <v>62</v>
      </c>
      <c r="L32">
        <v>30</v>
      </c>
      <c r="M32" t="str">
        <f t="shared" si="1"/>
        <v>0</v>
      </c>
      <c r="N32" t="str">
        <f t="shared" si="1"/>
        <v>0</v>
      </c>
      <c r="O32">
        <v>30</v>
      </c>
      <c r="P32" t="s">
        <v>63</v>
      </c>
      <c r="Q32" t="s">
        <v>64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72</v>
      </c>
      <c r="AO32" t="s">
        <v>73</v>
      </c>
      <c r="AP32" t="b">
        <v>0</v>
      </c>
      <c r="AQ32" t="b">
        <v>0</v>
      </c>
      <c r="AR32" t="s">
        <v>74</v>
      </c>
      <c r="AS32" t="b">
        <v>0</v>
      </c>
      <c r="AT32" t="s">
        <v>90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164</v>
      </c>
      <c r="B33" t="s">
        <v>165</v>
      </c>
      <c r="C33">
        <v>2106320</v>
      </c>
      <c r="D33" t="s">
        <v>148</v>
      </c>
      <c r="E33" t="s">
        <v>148</v>
      </c>
      <c r="F33" t="s">
        <v>166</v>
      </c>
      <c r="G33" t="s">
        <v>92</v>
      </c>
      <c r="H33">
        <v>25057</v>
      </c>
      <c r="I33" t="s">
        <v>61</v>
      </c>
      <c r="K33" t="s">
        <v>62</v>
      </c>
      <c r="L33">
        <v>25</v>
      </c>
      <c r="M33" t="str">
        <f t="shared" si="1"/>
        <v>0</v>
      </c>
      <c r="N33" t="str">
        <f t="shared" si="1"/>
        <v>0</v>
      </c>
      <c r="O33">
        <v>25</v>
      </c>
      <c r="P33" t="s">
        <v>93</v>
      </c>
      <c r="Q33" t="s">
        <v>64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71</v>
      </c>
      <c r="AK33" t="s">
        <v>61</v>
      </c>
      <c r="AL33" t="s">
        <v>61</v>
      </c>
      <c r="AM33" t="s">
        <v>61</v>
      </c>
      <c r="AN33" t="s">
        <v>72</v>
      </c>
      <c r="AO33" t="s">
        <v>73</v>
      </c>
      <c r="AP33" t="b">
        <v>0</v>
      </c>
      <c r="AQ33" t="b">
        <v>0</v>
      </c>
      <c r="AR33" t="s">
        <v>74</v>
      </c>
      <c r="AS33" t="b">
        <v>0</v>
      </c>
      <c r="AT33" t="s">
        <v>90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164</v>
      </c>
      <c r="B34" t="s">
        <v>165</v>
      </c>
      <c r="C34">
        <v>2106320</v>
      </c>
      <c r="D34" t="s">
        <v>148</v>
      </c>
      <c r="E34" t="s">
        <v>148</v>
      </c>
      <c r="F34" t="s">
        <v>166</v>
      </c>
      <c r="G34" t="s">
        <v>167</v>
      </c>
      <c r="H34">
        <v>25057</v>
      </c>
      <c r="I34" t="s">
        <v>61</v>
      </c>
      <c r="K34" t="s">
        <v>62</v>
      </c>
      <c r="L34">
        <v>25</v>
      </c>
      <c r="M34" t="str">
        <f t="shared" si="1"/>
        <v>0</v>
      </c>
      <c r="N34" t="str">
        <f t="shared" si="1"/>
        <v>0</v>
      </c>
      <c r="O34">
        <v>25</v>
      </c>
      <c r="P34" t="s">
        <v>95</v>
      </c>
      <c r="Q34" t="s">
        <v>64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71</v>
      </c>
      <c r="AK34" t="s">
        <v>61</v>
      </c>
      <c r="AL34" t="s">
        <v>61</v>
      </c>
      <c r="AM34" t="s">
        <v>61</v>
      </c>
      <c r="AN34" t="s">
        <v>72</v>
      </c>
      <c r="AO34" t="s">
        <v>73</v>
      </c>
      <c r="AP34" t="b">
        <v>0</v>
      </c>
      <c r="AQ34" t="b">
        <v>0</v>
      </c>
      <c r="AR34" t="s">
        <v>74</v>
      </c>
      <c r="AS34" t="b">
        <v>0</v>
      </c>
      <c r="AT34" t="s">
        <v>90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168</v>
      </c>
      <c r="B35" t="s">
        <v>169</v>
      </c>
      <c r="C35">
        <v>2100310</v>
      </c>
      <c r="D35" t="s">
        <v>75</v>
      </c>
      <c r="E35" t="s">
        <v>75</v>
      </c>
      <c r="F35" t="s">
        <v>170</v>
      </c>
      <c r="G35" t="s">
        <v>80</v>
      </c>
      <c r="H35">
        <v>25051</v>
      </c>
      <c r="I35" t="s">
        <v>61</v>
      </c>
      <c r="K35" t="s">
        <v>62</v>
      </c>
      <c r="L35">
        <v>25</v>
      </c>
      <c r="M35" t="str">
        <f t="shared" si="1"/>
        <v>0</v>
      </c>
      <c r="N35" t="str">
        <f t="shared" si="1"/>
        <v>0</v>
      </c>
      <c r="O35">
        <v>25</v>
      </c>
      <c r="P35" t="s">
        <v>63</v>
      </c>
      <c r="Q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72</v>
      </c>
      <c r="AO35" t="s">
        <v>73</v>
      </c>
      <c r="AP35" t="b">
        <v>0</v>
      </c>
      <c r="AQ35" t="b">
        <v>0</v>
      </c>
      <c r="AR35" t="s">
        <v>74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168</v>
      </c>
      <c r="B36" t="s">
        <v>169</v>
      </c>
      <c r="C36">
        <v>2100310</v>
      </c>
      <c r="D36" t="s">
        <v>83</v>
      </c>
      <c r="E36" t="s">
        <v>83</v>
      </c>
      <c r="F36" t="s">
        <v>171</v>
      </c>
      <c r="G36" t="s">
        <v>172</v>
      </c>
      <c r="H36" t="str">
        <f>"07004"</f>
        <v>07004</v>
      </c>
      <c r="I36" t="s">
        <v>61</v>
      </c>
      <c r="K36" t="s">
        <v>62</v>
      </c>
      <c r="L36">
        <v>25</v>
      </c>
      <c r="M36" t="str">
        <f t="shared" si="1"/>
        <v>0</v>
      </c>
      <c r="N36" t="str">
        <f t="shared" si="1"/>
        <v>0</v>
      </c>
      <c r="O36">
        <v>25</v>
      </c>
      <c r="P36" t="s">
        <v>63</v>
      </c>
      <c r="Q36" t="s">
        <v>65</v>
      </c>
      <c r="R36" t="s">
        <v>65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61</v>
      </c>
      <c r="AK36" t="s">
        <v>61</v>
      </c>
      <c r="AL36" t="s">
        <v>61</v>
      </c>
      <c r="AM36" t="s">
        <v>61</v>
      </c>
      <c r="AN36" t="s">
        <v>72</v>
      </c>
      <c r="AO36" t="s">
        <v>73</v>
      </c>
      <c r="AP36" t="b">
        <v>0</v>
      </c>
      <c r="AQ36" t="b">
        <v>0</v>
      </c>
      <c r="AR36" t="s">
        <v>74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173</v>
      </c>
      <c r="B37" t="s">
        <v>174</v>
      </c>
      <c r="C37">
        <v>2102335</v>
      </c>
      <c r="D37" t="s">
        <v>58</v>
      </c>
      <c r="E37" t="s">
        <v>58</v>
      </c>
      <c r="F37" t="s">
        <v>175</v>
      </c>
      <c r="G37" t="s">
        <v>92</v>
      </c>
      <c r="H37">
        <v>25053</v>
      </c>
      <c r="I37" t="s">
        <v>61</v>
      </c>
      <c r="K37" t="s">
        <v>62</v>
      </c>
      <c r="L37">
        <v>25</v>
      </c>
      <c r="M37" t="str">
        <f t="shared" si="1"/>
        <v>0</v>
      </c>
      <c r="N37" t="str">
        <f t="shared" si="1"/>
        <v>0</v>
      </c>
      <c r="O37">
        <v>25</v>
      </c>
      <c r="P37" t="s">
        <v>93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103</v>
      </c>
      <c r="AB37">
        <v>230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72</v>
      </c>
      <c r="AO37" t="s">
        <v>73</v>
      </c>
      <c r="AP37" t="b">
        <v>0</v>
      </c>
      <c r="AQ37" t="b">
        <v>0</v>
      </c>
      <c r="AR37" t="s">
        <v>74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173</v>
      </c>
      <c r="B38" t="s">
        <v>174</v>
      </c>
      <c r="C38">
        <v>2102335</v>
      </c>
      <c r="D38" t="s">
        <v>132</v>
      </c>
      <c r="E38" t="s">
        <v>132</v>
      </c>
      <c r="F38" t="s">
        <v>175</v>
      </c>
      <c r="G38" t="s">
        <v>143</v>
      </c>
      <c r="H38">
        <v>25053</v>
      </c>
      <c r="I38" t="s">
        <v>61</v>
      </c>
      <c r="K38" t="s">
        <v>62</v>
      </c>
      <c r="L38">
        <v>28</v>
      </c>
      <c r="M38" t="str">
        <f t="shared" si="1"/>
        <v>0</v>
      </c>
      <c r="N38" t="str">
        <f t="shared" si="1"/>
        <v>0</v>
      </c>
      <c r="O38">
        <v>28</v>
      </c>
      <c r="P38" t="s">
        <v>95</v>
      </c>
      <c r="Q38" t="s">
        <v>65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72</v>
      </c>
      <c r="AO38" t="s">
        <v>73</v>
      </c>
      <c r="AP38" t="b">
        <v>0</v>
      </c>
      <c r="AQ38" t="b">
        <v>0</v>
      </c>
      <c r="AR38" t="s">
        <v>74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176</v>
      </c>
      <c r="B39" t="s">
        <v>177</v>
      </c>
      <c r="C39">
        <v>1006310</v>
      </c>
      <c r="D39" t="s">
        <v>83</v>
      </c>
      <c r="E39" t="s">
        <v>83</v>
      </c>
      <c r="F39" t="s">
        <v>178</v>
      </c>
      <c r="G39" t="s">
        <v>179</v>
      </c>
      <c r="H39">
        <v>24002</v>
      </c>
      <c r="I39" t="s">
        <v>61</v>
      </c>
      <c r="K39" t="s">
        <v>62</v>
      </c>
      <c r="L39">
        <v>10</v>
      </c>
      <c r="M39" t="str">
        <f t="shared" si="1"/>
        <v>0</v>
      </c>
      <c r="N39" t="str">
        <f t="shared" si="1"/>
        <v>0</v>
      </c>
      <c r="O39">
        <v>10</v>
      </c>
      <c r="P39" t="s">
        <v>63</v>
      </c>
      <c r="Q39" t="s">
        <v>65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72</v>
      </c>
      <c r="AO39" t="s">
        <v>73</v>
      </c>
      <c r="AP39" t="b">
        <v>0</v>
      </c>
      <c r="AQ39" t="b">
        <v>0</v>
      </c>
      <c r="AR39" t="s">
        <v>74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176</v>
      </c>
      <c r="B40" t="s">
        <v>180</v>
      </c>
      <c r="C40">
        <v>1006320</v>
      </c>
      <c r="D40" t="s">
        <v>83</v>
      </c>
      <c r="E40" t="s">
        <v>83</v>
      </c>
      <c r="F40" t="s">
        <v>178</v>
      </c>
      <c r="G40" t="s">
        <v>179</v>
      </c>
      <c r="H40">
        <v>24002</v>
      </c>
      <c r="I40" t="s">
        <v>61</v>
      </c>
      <c r="K40" t="s">
        <v>62</v>
      </c>
      <c r="L40">
        <v>10</v>
      </c>
      <c r="M40" t="str">
        <f t="shared" si="1"/>
        <v>0</v>
      </c>
      <c r="N40" t="str">
        <f t="shared" si="1"/>
        <v>0</v>
      </c>
      <c r="O40">
        <v>10</v>
      </c>
      <c r="P40" t="s">
        <v>63</v>
      </c>
      <c r="Q40" t="s">
        <v>99</v>
      </c>
      <c r="R40" t="s">
        <v>99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103</v>
      </c>
      <c r="AB40">
        <v>230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71</v>
      </c>
      <c r="AK40" t="s">
        <v>61</v>
      </c>
      <c r="AL40" t="s">
        <v>61</v>
      </c>
      <c r="AM40" t="s">
        <v>61</v>
      </c>
      <c r="AN40" t="s">
        <v>72</v>
      </c>
      <c r="AO40" t="s">
        <v>73</v>
      </c>
      <c r="AP40" t="b">
        <v>0</v>
      </c>
      <c r="AQ40" t="b">
        <v>0</v>
      </c>
      <c r="AR40" t="s">
        <v>74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176</v>
      </c>
      <c r="B41" t="s">
        <v>181</v>
      </c>
      <c r="C41">
        <v>1006330</v>
      </c>
      <c r="D41" t="s">
        <v>83</v>
      </c>
      <c r="E41" t="s">
        <v>83</v>
      </c>
      <c r="F41" t="s">
        <v>178</v>
      </c>
      <c r="G41" t="s">
        <v>179</v>
      </c>
      <c r="H41">
        <v>24002</v>
      </c>
      <c r="I41" t="s">
        <v>61</v>
      </c>
      <c r="K41" t="s">
        <v>62</v>
      </c>
      <c r="L41">
        <v>10</v>
      </c>
      <c r="M41" t="str">
        <f t="shared" si="1"/>
        <v>0</v>
      </c>
      <c r="N41" t="str">
        <f t="shared" si="1"/>
        <v>0</v>
      </c>
      <c r="O41">
        <v>10</v>
      </c>
      <c r="P41" t="s">
        <v>63</v>
      </c>
      <c r="Q41" t="s">
        <v>65</v>
      </c>
      <c r="R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103</v>
      </c>
      <c r="AB41">
        <v>230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71</v>
      </c>
      <c r="AK41" t="s">
        <v>61</v>
      </c>
      <c r="AL41" t="s">
        <v>61</v>
      </c>
      <c r="AM41" t="s">
        <v>61</v>
      </c>
      <c r="AN41" t="s">
        <v>72</v>
      </c>
      <c r="AO41" t="s">
        <v>73</v>
      </c>
      <c r="AP41" t="b">
        <v>0</v>
      </c>
      <c r="AQ41" t="b">
        <v>0</v>
      </c>
      <c r="AR41" t="s">
        <v>74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182</v>
      </c>
      <c r="B42" t="s">
        <v>183</v>
      </c>
      <c r="C42">
        <v>1001430</v>
      </c>
      <c r="D42" t="s">
        <v>83</v>
      </c>
      <c r="E42" t="s">
        <v>83</v>
      </c>
      <c r="G42" t="s">
        <v>158</v>
      </c>
      <c r="H42">
        <v>42002</v>
      </c>
      <c r="I42" t="s">
        <v>61</v>
      </c>
      <c r="K42" t="s">
        <v>62</v>
      </c>
      <c r="L42">
        <v>30</v>
      </c>
      <c r="M42" t="str">
        <f t="shared" ref="M42:N61" si="2">"0"</f>
        <v>0</v>
      </c>
      <c r="N42" t="str">
        <f t="shared" si="2"/>
        <v>0</v>
      </c>
      <c r="O42">
        <v>30</v>
      </c>
      <c r="P42" t="s">
        <v>63</v>
      </c>
      <c r="Q42" t="s">
        <v>64</v>
      </c>
      <c r="R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103</v>
      </c>
      <c r="AB42">
        <v>230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72</v>
      </c>
      <c r="AO42" t="s">
        <v>73</v>
      </c>
      <c r="AP42" t="b">
        <v>0</v>
      </c>
      <c r="AQ42" t="b">
        <v>0</v>
      </c>
      <c r="AR42" t="s">
        <v>74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182</v>
      </c>
      <c r="B43" t="s">
        <v>184</v>
      </c>
      <c r="C43">
        <v>1001340</v>
      </c>
      <c r="D43" t="s">
        <v>152</v>
      </c>
      <c r="E43" t="s">
        <v>152</v>
      </c>
      <c r="G43" t="s">
        <v>185</v>
      </c>
      <c r="H43">
        <v>25060</v>
      </c>
      <c r="I43" t="s">
        <v>61</v>
      </c>
      <c r="K43" t="s">
        <v>62</v>
      </c>
      <c r="L43">
        <v>32</v>
      </c>
      <c r="M43" t="str">
        <f t="shared" si="2"/>
        <v>0</v>
      </c>
      <c r="N43" t="str">
        <f t="shared" si="2"/>
        <v>0</v>
      </c>
      <c r="O43">
        <v>32</v>
      </c>
      <c r="P43" t="s">
        <v>63</v>
      </c>
      <c r="Q43" t="s">
        <v>65</v>
      </c>
      <c r="R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230</v>
      </c>
      <c r="AC43" t="s">
        <v>186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72</v>
      </c>
      <c r="AO43" t="s">
        <v>73</v>
      </c>
      <c r="AP43" t="b">
        <v>0</v>
      </c>
      <c r="AQ43" t="b">
        <v>0</v>
      </c>
      <c r="AR43" t="s">
        <v>74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182</v>
      </c>
      <c r="B44" t="s">
        <v>187</v>
      </c>
      <c r="C44">
        <v>1001370</v>
      </c>
      <c r="D44" t="s">
        <v>152</v>
      </c>
      <c r="E44" t="s">
        <v>152</v>
      </c>
      <c r="G44" t="s">
        <v>80</v>
      </c>
      <c r="H44">
        <v>13004</v>
      </c>
      <c r="I44" t="s">
        <v>61</v>
      </c>
      <c r="K44" t="s">
        <v>62</v>
      </c>
      <c r="L44">
        <v>26</v>
      </c>
      <c r="M44" t="str">
        <f t="shared" si="2"/>
        <v>0</v>
      </c>
      <c r="N44" t="str">
        <f t="shared" si="2"/>
        <v>0</v>
      </c>
      <c r="O44">
        <v>26</v>
      </c>
      <c r="P44" t="s">
        <v>63</v>
      </c>
      <c r="Q44" t="s">
        <v>65</v>
      </c>
      <c r="R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230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72</v>
      </c>
      <c r="AO44" t="s">
        <v>188</v>
      </c>
      <c r="AP44" t="b">
        <v>0</v>
      </c>
      <c r="AQ44" t="b">
        <v>0</v>
      </c>
      <c r="AR44" t="s">
        <v>74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182</v>
      </c>
      <c r="B45" t="s">
        <v>189</v>
      </c>
      <c r="C45">
        <v>1001400</v>
      </c>
      <c r="D45" t="s">
        <v>148</v>
      </c>
      <c r="E45" t="s">
        <v>148</v>
      </c>
      <c r="F45" t="s">
        <v>190</v>
      </c>
      <c r="G45" t="s">
        <v>191</v>
      </c>
      <c r="H45">
        <v>25055</v>
      </c>
      <c r="I45" t="s">
        <v>61</v>
      </c>
      <c r="K45" t="s">
        <v>62</v>
      </c>
      <c r="L45">
        <v>26</v>
      </c>
      <c r="M45" t="str">
        <f t="shared" si="2"/>
        <v>0</v>
      </c>
      <c r="N45" t="str">
        <f t="shared" si="2"/>
        <v>0</v>
      </c>
      <c r="O45">
        <v>26</v>
      </c>
      <c r="P45" t="s">
        <v>63</v>
      </c>
      <c r="Q45" t="s">
        <v>65</v>
      </c>
      <c r="R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230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72</v>
      </c>
      <c r="AO45" t="s">
        <v>188</v>
      </c>
      <c r="AP45" t="b">
        <v>0</v>
      </c>
      <c r="AQ45" t="b">
        <v>0</v>
      </c>
      <c r="AR45" t="s">
        <v>74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182</v>
      </c>
      <c r="B46" t="s">
        <v>192</v>
      </c>
      <c r="C46">
        <v>1000410</v>
      </c>
      <c r="D46" t="s">
        <v>75</v>
      </c>
      <c r="E46" t="s">
        <v>75</v>
      </c>
      <c r="F46" t="s">
        <v>193</v>
      </c>
      <c r="G46" t="s">
        <v>194</v>
      </c>
      <c r="H46">
        <v>13003</v>
      </c>
      <c r="I46" t="s">
        <v>61</v>
      </c>
      <c r="K46" t="s">
        <v>62</v>
      </c>
      <c r="L46">
        <v>25</v>
      </c>
      <c r="M46" t="str">
        <f t="shared" si="2"/>
        <v>0</v>
      </c>
      <c r="N46" t="str">
        <f t="shared" si="2"/>
        <v>0</v>
      </c>
      <c r="O46">
        <v>25</v>
      </c>
      <c r="P46" t="s">
        <v>63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72</v>
      </c>
      <c r="AO46" t="s">
        <v>73</v>
      </c>
      <c r="AP46" t="b">
        <v>0</v>
      </c>
      <c r="AQ46" t="b">
        <v>0</v>
      </c>
      <c r="AR46" t="s">
        <v>195</v>
      </c>
      <c r="AS46" t="b">
        <v>0</v>
      </c>
      <c r="AT46" t="s">
        <v>90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182</v>
      </c>
      <c r="B47" t="s">
        <v>196</v>
      </c>
      <c r="C47">
        <v>1008350</v>
      </c>
      <c r="D47" t="s">
        <v>75</v>
      </c>
      <c r="E47" t="s">
        <v>75</v>
      </c>
      <c r="F47" t="s">
        <v>197</v>
      </c>
      <c r="G47" t="s">
        <v>198</v>
      </c>
      <c r="H47" t="str">
        <f>"03002"</f>
        <v>03002</v>
      </c>
      <c r="I47" t="s">
        <v>61</v>
      </c>
      <c r="K47" t="s">
        <v>62</v>
      </c>
      <c r="L47">
        <v>25</v>
      </c>
      <c r="M47" t="str">
        <f t="shared" si="2"/>
        <v>0</v>
      </c>
      <c r="N47" t="str">
        <f t="shared" si="2"/>
        <v>0</v>
      </c>
      <c r="O47">
        <v>25</v>
      </c>
      <c r="P47" t="s">
        <v>63</v>
      </c>
      <c r="Q47" t="s">
        <v>65</v>
      </c>
      <c r="R47" t="s">
        <v>65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72</v>
      </c>
      <c r="AO47" t="s">
        <v>73</v>
      </c>
      <c r="AP47" t="b">
        <v>0</v>
      </c>
      <c r="AQ47" t="b">
        <v>0</v>
      </c>
      <c r="AR47" t="s">
        <v>74</v>
      </c>
      <c r="AS47" t="b">
        <v>0</v>
      </c>
      <c r="AT47" t="s">
        <v>90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96</v>
      </c>
      <c r="B48" t="s">
        <v>199</v>
      </c>
      <c r="C48">
        <v>1001560</v>
      </c>
      <c r="D48" t="s">
        <v>83</v>
      </c>
      <c r="E48" t="s">
        <v>83</v>
      </c>
      <c r="F48" t="s">
        <v>200</v>
      </c>
      <c r="G48" t="s">
        <v>201</v>
      </c>
      <c r="H48">
        <v>42003</v>
      </c>
      <c r="I48" t="s">
        <v>61</v>
      </c>
      <c r="K48" t="s">
        <v>62</v>
      </c>
      <c r="L48">
        <v>31</v>
      </c>
      <c r="M48" t="str">
        <f t="shared" si="2"/>
        <v>0</v>
      </c>
      <c r="N48" t="str">
        <f t="shared" si="2"/>
        <v>0</v>
      </c>
      <c r="O48">
        <v>31</v>
      </c>
      <c r="P48" t="s">
        <v>63</v>
      </c>
      <c r="Q48" t="s">
        <v>64</v>
      </c>
      <c r="R48" t="s">
        <v>65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230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72</v>
      </c>
      <c r="AO48" t="s">
        <v>73</v>
      </c>
      <c r="AP48" t="b">
        <v>0</v>
      </c>
      <c r="AQ48" t="b">
        <v>0</v>
      </c>
      <c r="AR48" t="s">
        <v>74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96</v>
      </c>
      <c r="B49" t="s">
        <v>202</v>
      </c>
      <c r="C49">
        <v>1001560</v>
      </c>
      <c r="D49" t="s">
        <v>83</v>
      </c>
      <c r="E49" t="s">
        <v>83</v>
      </c>
      <c r="F49" t="s">
        <v>203</v>
      </c>
      <c r="G49" t="s">
        <v>76</v>
      </c>
      <c r="H49">
        <v>42004</v>
      </c>
      <c r="I49" t="s">
        <v>61</v>
      </c>
      <c r="K49" t="s">
        <v>62</v>
      </c>
      <c r="L49">
        <v>30</v>
      </c>
      <c r="M49" t="str">
        <f t="shared" si="2"/>
        <v>0</v>
      </c>
      <c r="N49" t="str">
        <f t="shared" si="2"/>
        <v>0</v>
      </c>
      <c r="O49">
        <v>30</v>
      </c>
      <c r="P49" t="s">
        <v>63</v>
      </c>
      <c r="Q49" t="s">
        <v>64</v>
      </c>
      <c r="R49" t="s">
        <v>65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72</v>
      </c>
      <c r="AO49" t="s">
        <v>73</v>
      </c>
      <c r="AP49" t="b">
        <v>0</v>
      </c>
      <c r="AQ49" t="b">
        <v>0</v>
      </c>
      <c r="AR49" t="s">
        <v>74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204</v>
      </c>
      <c r="B50" t="s">
        <v>205</v>
      </c>
      <c r="C50">
        <v>7963070</v>
      </c>
      <c r="D50" t="s">
        <v>83</v>
      </c>
      <c r="E50" t="s">
        <v>83</v>
      </c>
      <c r="F50" t="s">
        <v>206</v>
      </c>
      <c r="G50" t="s">
        <v>207</v>
      </c>
      <c r="H50" t="str">
        <f>"04002"</f>
        <v>04002</v>
      </c>
      <c r="I50" t="s">
        <v>61</v>
      </c>
      <c r="K50" t="s">
        <v>62</v>
      </c>
      <c r="L50">
        <v>25</v>
      </c>
      <c r="M50" t="str">
        <f t="shared" si="2"/>
        <v>0</v>
      </c>
      <c r="N50" t="str">
        <f t="shared" si="2"/>
        <v>0</v>
      </c>
      <c r="O50">
        <v>25</v>
      </c>
      <c r="P50" t="s">
        <v>63</v>
      </c>
      <c r="Q50" t="s">
        <v>65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200</v>
      </c>
      <c r="AB50">
        <v>230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72</v>
      </c>
      <c r="AO50" t="s">
        <v>81</v>
      </c>
      <c r="AP50" t="b">
        <v>0</v>
      </c>
      <c r="AQ50" t="b">
        <v>0</v>
      </c>
      <c r="AR50" t="s">
        <v>74</v>
      </c>
      <c r="AS50" t="b">
        <v>0</v>
      </c>
      <c r="AT50" t="s">
        <v>90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208</v>
      </c>
      <c r="B51" t="s">
        <v>209</v>
      </c>
      <c r="C51" t="str">
        <f>"0703330"</f>
        <v>0703330</v>
      </c>
      <c r="D51" t="s">
        <v>58</v>
      </c>
      <c r="E51" t="s">
        <v>58</v>
      </c>
      <c r="F51" t="s">
        <v>210</v>
      </c>
      <c r="G51" t="s">
        <v>118</v>
      </c>
      <c r="H51">
        <v>10003</v>
      </c>
      <c r="I51" t="s">
        <v>61</v>
      </c>
      <c r="K51" t="s">
        <v>62</v>
      </c>
      <c r="L51">
        <v>30</v>
      </c>
      <c r="M51" t="str">
        <f t="shared" si="2"/>
        <v>0</v>
      </c>
      <c r="N51" t="str">
        <f t="shared" si="2"/>
        <v>0</v>
      </c>
      <c r="O51">
        <v>30</v>
      </c>
      <c r="P51" t="s">
        <v>63</v>
      </c>
      <c r="Q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72</v>
      </c>
      <c r="AO51" t="s">
        <v>73</v>
      </c>
      <c r="AP51" t="b">
        <v>0</v>
      </c>
      <c r="AQ51" t="b">
        <v>0</v>
      </c>
      <c r="AR51" t="s">
        <v>74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208</v>
      </c>
      <c r="B52" t="s">
        <v>211</v>
      </c>
      <c r="C52" t="str">
        <f>"0708350"</f>
        <v>0708350</v>
      </c>
      <c r="D52" t="s">
        <v>83</v>
      </c>
      <c r="E52" t="s">
        <v>83</v>
      </c>
      <c r="G52" t="s">
        <v>191</v>
      </c>
      <c r="H52">
        <v>10005</v>
      </c>
      <c r="I52" t="s">
        <v>61</v>
      </c>
      <c r="K52" t="s">
        <v>62</v>
      </c>
      <c r="L52">
        <v>30</v>
      </c>
      <c r="M52" t="str">
        <f t="shared" si="2"/>
        <v>0</v>
      </c>
      <c r="N52" t="str">
        <f t="shared" si="2"/>
        <v>0</v>
      </c>
      <c r="O52">
        <v>30</v>
      </c>
      <c r="P52" t="s">
        <v>63</v>
      </c>
      <c r="Q52" t="s">
        <v>65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230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72</v>
      </c>
      <c r="AO52" t="s">
        <v>188</v>
      </c>
      <c r="AP52" t="b">
        <v>0</v>
      </c>
      <c r="AQ52" t="b">
        <v>0</v>
      </c>
      <c r="AR52" t="s">
        <v>74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212</v>
      </c>
      <c r="B53" t="s">
        <v>213</v>
      </c>
      <c r="C53">
        <v>1200330</v>
      </c>
      <c r="D53" t="s">
        <v>58</v>
      </c>
      <c r="E53" t="s">
        <v>58</v>
      </c>
      <c r="F53" t="s">
        <v>214</v>
      </c>
      <c r="G53" t="s">
        <v>126</v>
      </c>
      <c r="H53" t="str">
        <f>"09004"</f>
        <v>09004</v>
      </c>
      <c r="I53" t="s">
        <v>61</v>
      </c>
      <c r="K53" t="s">
        <v>62</v>
      </c>
      <c r="L53">
        <v>30</v>
      </c>
      <c r="M53" t="str">
        <f t="shared" si="2"/>
        <v>0</v>
      </c>
      <c r="N53" t="str">
        <f t="shared" si="2"/>
        <v>0</v>
      </c>
      <c r="O53">
        <v>30</v>
      </c>
      <c r="P53" t="s">
        <v>63</v>
      </c>
      <c r="Q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>
        <v>230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72</v>
      </c>
      <c r="AO53" t="s">
        <v>73</v>
      </c>
      <c r="AP53" t="b">
        <v>0</v>
      </c>
      <c r="AQ53" t="b">
        <v>0</v>
      </c>
      <c r="AR53" t="s">
        <v>74</v>
      </c>
      <c r="AS53" t="b">
        <v>0</v>
      </c>
      <c r="AT53" t="s">
        <v>90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212</v>
      </c>
      <c r="B54" t="s">
        <v>215</v>
      </c>
      <c r="C54">
        <v>1202320</v>
      </c>
      <c r="D54" t="s">
        <v>83</v>
      </c>
      <c r="E54" t="s">
        <v>83</v>
      </c>
      <c r="F54" t="s">
        <v>79</v>
      </c>
      <c r="G54" t="s">
        <v>89</v>
      </c>
      <c r="H54" t="str">
        <f>"09006"</f>
        <v>09006</v>
      </c>
      <c r="I54" t="s">
        <v>61</v>
      </c>
      <c r="K54" t="s">
        <v>62</v>
      </c>
      <c r="L54">
        <v>30</v>
      </c>
      <c r="M54" t="str">
        <f t="shared" si="2"/>
        <v>0</v>
      </c>
      <c r="N54" t="str">
        <f t="shared" si="2"/>
        <v>0</v>
      </c>
      <c r="O54">
        <v>30</v>
      </c>
      <c r="P54" t="s">
        <v>63</v>
      </c>
      <c r="Q54" t="s">
        <v>64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>
        <v>230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72</v>
      </c>
      <c r="AO54" t="s">
        <v>73</v>
      </c>
      <c r="AP54" t="b">
        <v>0</v>
      </c>
      <c r="AQ54" t="b">
        <v>0</v>
      </c>
      <c r="AR54" t="s">
        <v>74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212</v>
      </c>
      <c r="B55" t="s">
        <v>216</v>
      </c>
      <c r="C55">
        <v>1210320</v>
      </c>
      <c r="D55" t="s">
        <v>83</v>
      </c>
      <c r="E55" t="s">
        <v>83</v>
      </c>
      <c r="F55" t="s">
        <v>217</v>
      </c>
      <c r="G55" t="s">
        <v>158</v>
      </c>
      <c r="H55">
        <v>25002</v>
      </c>
      <c r="I55" t="s">
        <v>61</v>
      </c>
      <c r="K55" t="s">
        <v>62</v>
      </c>
      <c r="L55">
        <v>30</v>
      </c>
      <c r="M55" t="str">
        <f t="shared" si="2"/>
        <v>0</v>
      </c>
      <c r="N55" t="str">
        <f t="shared" si="2"/>
        <v>0</v>
      </c>
      <c r="O55">
        <v>30</v>
      </c>
      <c r="P55" t="s">
        <v>63</v>
      </c>
      <c r="Q55" t="s">
        <v>64</v>
      </c>
      <c r="R55" t="s">
        <v>65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72</v>
      </c>
      <c r="AO55" t="s">
        <v>73</v>
      </c>
      <c r="AP55" t="b">
        <v>0</v>
      </c>
      <c r="AQ55" t="b">
        <v>0</v>
      </c>
      <c r="AR55" t="s">
        <v>74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212</v>
      </c>
      <c r="B56" t="s">
        <v>218</v>
      </c>
      <c r="C56">
        <v>1206310</v>
      </c>
      <c r="D56" t="s">
        <v>75</v>
      </c>
      <c r="E56" t="s">
        <v>75</v>
      </c>
      <c r="F56" t="s">
        <v>219</v>
      </c>
      <c r="G56" t="s">
        <v>220</v>
      </c>
      <c r="H56" t="str">
        <f>"09009"</f>
        <v>09009</v>
      </c>
      <c r="I56" t="s">
        <v>61</v>
      </c>
      <c r="K56" t="s">
        <v>62</v>
      </c>
      <c r="L56">
        <v>33</v>
      </c>
      <c r="M56" t="str">
        <f t="shared" si="2"/>
        <v>0</v>
      </c>
      <c r="N56" t="str">
        <f t="shared" si="2"/>
        <v>0</v>
      </c>
      <c r="O56">
        <v>33</v>
      </c>
      <c r="P56" t="s">
        <v>63</v>
      </c>
      <c r="Q56" t="s">
        <v>65</v>
      </c>
      <c r="R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103</v>
      </c>
      <c r="AB56">
        <v>230</v>
      </c>
      <c r="AC56" t="s">
        <v>186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72</v>
      </c>
      <c r="AO56" t="s">
        <v>73</v>
      </c>
      <c r="AP56" t="b">
        <v>0</v>
      </c>
      <c r="AQ56" t="b">
        <v>0</v>
      </c>
      <c r="AR56" t="s">
        <v>74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221</v>
      </c>
      <c r="B57" t="s">
        <v>222</v>
      </c>
      <c r="C57">
        <v>1207310</v>
      </c>
      <c r="D57" t="s">
        <v>83</v>
      </c>
      <c r="E57" t="s">
        <v>83</v>
      </c>
      <c r="F57" t="s">
        <v>223</v>
      </c>
      <c r="G57" t="s">
        <v>163</v>
      </c>
      <c r="H57" t="str">
        <f>"09008"</f>
        <v>09008</v>
      </c>
      <c r="I57" t="s">
        <v>61</v>
      </c>
      <c r="K57" t="s">
        <v>62</v>
      </c>
      <c r="L57">
        <v>30</v>
      </c>
      <c r="M57" t="str">
        <f t="shared" si="2"/>
        <v>0</v>
      </c>
      <c r="N57" t="str">
        <f t="shared" si="2"/>
        <v>0</v>
      </c>
      <c r="O57">
        <v>30</v>
      </c>
      <c r="P57" t="s">
        <v>63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103</v>
      </c>
      <c r="AB57">
        <v>230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72</v>
      </c>
      <c r="AO57" t="s">
        <v>73</v>
      </c>
      <c r="AP57" t="b">
        <v>0</v>
      </c>
      <c r="AQ57" t="b">
        <v>0</v>
      </c>
      <c r="AR57" t="s">
        <v>74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212</v>
      </c>
      <c r="B58" t="s">
        <v>224</v>
      </c>
      <c r="C58">
        <v>1200700</v>
      </c>
      <c r="D58" t="s">
        <v>83</v>
      </c>
      <c r="E58" t="s">
        <v>83</v>
      </c>
      <c r="F58" t="s">
        <v>219</v>
      </c>
      <c r="G58" t="s">
        <v>85</v>
      </c>
      <c r="H58" t="str">
        <f>"09009"</f>
        <v>09009</v>
      </c>
      <c r="I58" t="s">
        <v>61</v>
      </c>
      <c r="K58" t="s">
        <v>62</v>
      </c>
      <c r="L58">
        <v>27</v>
      </c>
      <c r="M58" t="str">
        <f t="shared" si="2"/>
        <v>0</v>
      </c>
      <c r="N58" t="str">
        <f t="shared" si="2"/>
        <v>0</v>
      </c>
      <c r="O58">
        <v>27</v>
      </c>
      <c r="P58" t="s">
        <v>63</v>
      </c>
      <c r="Q58" t="s">
        <v>65</v>
      </c>
      <c r="R58" t="s">
        <v>65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186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72</v>
      </c>
      <c r="AO58" t="s">
        <v>73</v>
      </c>
      <c r="AP58" t="b">
        <v>0</v>
      </c>
      <c r="AQ58" t="b">
        <v>0</v>
      </c>
      <c r="AR58" t="s">
        <v>74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96</v>
      </c>
      <c r="B59" t="s">
        <v>225</v>
      </c>
      <c r="C59">
        <v>1209820</v>
      </c>
      <c r="D59" t="s">
        <v>152</v>
      </c>
      <c r="E59" t="s">
        <v>152</v>
      </c>
      <c r="F59" t="s">
        <v>226</v>
      </c>
      <c r="G59" t="s">
        <v>80</v>
      </c>
      <c r="H59" t="str">
        <f>"09002"</f>
        <v>09002</v>
      </c>
      <c r="I59" t="s">
        <v>61</v>
      </c>
      <c r="K59" t="s">
        <v>62</v>
      </c>
      <c r="L59">
        <v>30</v>
      </c>
      <c r="M59" t="str">
        <f t="shared" si="2"/>
        <v>0</v>
      </c>
      <c r="N59" t="str">
        <f t="shared" si="2"/>
        <v>0</v>
      </c>
      <c r="O59">
        <v>30</v>
      </c>
      <c r="P59" t="s">
        <v>63</v>
      </c>
      <c r="Q59" t="s">
        <v>64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72</v>
      </c>
      <c r="AO59" t="s">
        <v>73</v>
      </c>
      <c r="AP59" t="b">
        <v>0</v>
      </c>
      <c r="AQ59" t="b">
        <v>0</v>
      </c>
      <c r="AR59" t="s">
        <v>74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227</v>
      </c>
      <c r="B60" t="s">
        <v>228</v>
      </c>
      <c r="C60" t="str">
        <f>"0101300"</f>
        <v>0101300</v>
      </c>
      <c r="D60" t="s">
        <v>83</v>
      </c>
      <c r="E60" t="s">
        <v>83</v>
      </c>
      <c r="F60" t="s">
        <v>229</v>
      </c>
      <c r="G60" t="s">
        <v>158</v>
      </c>
      <c r="H60">
        <v>11001</v>
      </c>
      <c r="I60" t="s">
        <v>61</v>
      </c>
      <c r="K60" t="s">
        <v>62</v>
      </c>
      <c r="L60">
        <v>30</v>
      </c>
      <c r="M60" t="str">
        <f t="shared" si="2"/>
        <v>0</v>
      </c>
      <c r="N60" t="str">
        <f t="shared" si="2"/>
        <v>0</v>
      </c>
      <c r="O60">
        <v>30</v>
      </c>
      <c r="P60" t="s">
        <v>63</v>
      </c>
      <c r="Q60" t="s">
        <v>65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72</v>
      </c>
      <c r="AO60" t="s">
        <v>73</v>
      </c>
      <c r="AP60" t="b">
        <v>0</v>
      </c>
      <c r="AQ60" t="b">
        <v>0</v>
      </c>
      <c r="AR60" t="s">
        <v>74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227</v>
      </c>
      <c r="B61" t="s">
        <v>230</v>
      </c>
      <c r="C61" t="str">
        <f>"0101310"</f>
        <v>0101310</v>
      </c>
      <c r="D61" t="s">
        <v>231</v>
      </c>
      <c r="E61" t="s">
        <v>231</v>
      </c>
      <c r="F61" t="s">
        <v>229</v>
      </c>
      <c r="G61" t="s">
        <v>118</v>
      </c>
      <c r="H61">
        <v>11001</v>
      </c>
      <c r="I61" t="s">
        <v>61</v>
      </c>
      <c r="K61" t="s">
        <v>62</v>
      </c>
      <c r="L61">
        <v>25</v>
      </c>
      <c r="M61" t="str">
        <f t="shared" si="2"/>
        <v>0</v>
      </c>
      <c r="N61" t="str">
        <f t="shared" si="2"/>
        <v>0</v>
      </c>
      <c r="O61">
        <v>25</v>
      </c>
      <c r="P61" t="s">
        <v>63</v>
      </c>
      <c r="Q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72</v>
      </c>
      <c r="AO61" t="s">
        <v>73</v>
      </c>
      <c r="AP61" t="b">
        <v>0</v>
      </c>
      <c r="AQ61" t="b">
        <v>0</v>
      </c>
      <c r="AR61" t="s">
        <v>74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227</v>
      </c>
      <c r="B62" t="s">
        <v>232</v>
      </c>
      <c r="C62" t="str">
        <f>"0101330"</f>
        <v>0101330</v>
      </c>
      <c r="D62" t="s">
        <v>132</v>
      </c>
      <c r="E62" t="s">
        <v>132</v>
      </c>
      <c r="F62" t="s">
        <v>233</v>
      </c>
      <c r="G62" t="s">
        <v>118</v>
      </c>
      <c r="H62">
        <v>29001</v>
      </c>
      <c r="I62" t="s">
        <v>61</v>
      </c>
      <c r="K62" t="s">
        <v>62</v>
      </c>
      <c r="L62">
        <v>30</v>
      </c>
      <c r="M62" t="str">
        <f t="shared" ref="M62:N74" si="3">"0"</f>
        <v>0</v>
      </c>
      <c r="N62" t="str">
        <f t="shared" si="3"/>
        <v>0</v>
      </c>
      <c r="O62">
        <v>30</v>
      </c>
      <c r="P62" t="s">
        <v>63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72</v>
      </c>
      <c r="AO62" t="s">
        <v>73</v>
      </c>
      <c r="AP62" t="b">
        <v>0</v>
      </c>
      <c r="AQ62" t="b">
        <v>0</v>
      </c>
      <c r="AR62" t="s">
        <v>74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227</v>
      </c>
      <c r="B63" t="s">
        <v>234</v>
      </c>
      <c r="C63" t="str">
        <f>"0101340"</f>
        <v>0101340</v>
      </c>
      <c r="D63" t="s">
        <v>132</v>
      </c>
      <c r="E63" t="s">
        <v>132</v>
      </c>
      <c r="F63" t="s">
        <v>233</v>
      </c>
      <c r="G63" t="s">
        <v>118</v>
      </c>
      <c r="H63">
        <v>29001</v>
      </c>
      <c r="I63" t="s">
        <v>61</v>
      </c>
      <c r="K63" t="s">
        <v>62</v>
      </c>
      <c r="L63">
        <v>25</v>
      </c>
      <c r="M63" t="str">
        <f t="shared" si="3"/>
        <v>0</v>
      </c>
      <c r="N63" t="str">
        <f t="shared" si="3"/>
        <v>0</v>
      </c>
      <c r="O63">
        <v>25</v>
      </c>
      <c r="P63" t="s">
        <v>63</v>
      </c>
      <c r="Q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103</v>
      </c>
      <c r="AB63">
        <v>230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72</v>
      </c>
      <c r="AO63" t="s">
        <v>73</v>
      </c>
      <c r="AP63" t="b">
        <v>0</v>
      </c>
      <c r="AQ63" t="b">
        <v>0</v>
      </c>
      <c r="AR63" t="s">
        <v>74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227</v>
      </c>
      <c r="B64" t="s">
        <v>235</v>
      </c>
      <c r="C64">
        <v>1302360</v>
      </c>
      <c r="D64" t="s">
        <v>83</v>
      </c>
      <c r="E64" t="s">
        <v>83</v>
      </c>
      <c r="F64" t="s">
        <v>236</v>
      </c>
      <c r="G64" t="s">
        <v>172</v>
      </c>
      <c r="H64" t="str">
        <f>"08001"</f>
        <v>08001</v>
      </c>
      <c r="I64" t="s">
        <v>61</v>
      </c>
      <c r="K64" t="s">
        <v>62</v>
      </c>
      <c r="L64">
        <v>25</v>
      </c>
      <c r="M64" t="str">
        <f t="shared" si="3"/>
        <v>0</v>
      </c>
      <c r="N64" t="str">
        <f t="shared" si="3"/>
        <v>0</v>
      </c>
      <c r="O64">
        <v>25</v>
      </c>
      <c r="P64" t="s">
        <v>63</v>
      </c>
      <c r="Q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>
        <v>230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72</v>
      </c>
      <c r="AO64" t="s">
        <v>73</v>
      </c>
      <c r="AP64" t="b">
        <v>0</v>
      </c>
      <c r="AQ64" t="b">
        <v>0</v>
      </c>
      <c r="AR64" t="s">
        <v>74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227</v>
      </c>
      <c r="B65" t="s">
        <v>237</v>
      </c>
      <c r="C65">
        <v>1302370</v>
      </c>
      <c r="D65" t="s">
        <v>83</v>
      </c>
      <c r="E65" t="s">
        <v>83</v>
      </c>
      <c r="F65" t="s">
        <v>236</v>
      </c>
      <c r="G65" t="s">
        <v>172</v>
      </c>
      <c r="H65" t="str">
        <f>"08001"</f>
        <v>08001</v>
      </c>
      <c r="I65" t="s">
        <v>61</v>
      </c>
      <c r="K65" t="s">
        <v>62</v>
      </c>
      <c r="L65">
        <v>25</v>
      </c>
      <c r="M65" t="str">
        <f t="shared" si="3"/>
        <v>0</v>
      </c>
      <c r="N65" t="str">
        <f t="shared" si="3"/>
        <v>0</v>
      </c>
      <c r="O65">
        <v>25</v>
      </c>
      <c r="P65" t="s">
        <v>63</v>
      </c>
      <c r="Q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>
        <v>230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72</v>
      </c>
      <c r="AO65" t="s">
        <v>73</v>
      </c>
      <c r="AP65" t="b">
        <v>0</v>
      </c>
      <c r="AQ65" t="b">
        <v>0</v>
      </c>
      <c r="AR65" t="s">
        <v>74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227</v>
      </c>
      <c r="B66" t="s">
        <v>238</v>
      </c>
      <c r="C66">
        <v>1302380</v>
      </c>
      <c r="D66" t="s">
        <v>83</v>
      </c>
      <c r="E66" t="s">
        <v>83</v>
      </c>
      <c r="F66" t="s">
        <v>236</v>
      </c>
      <c r="G66" t="s">
        <v>172</v>
      </c>
      <c r="H66" t="str">
        <f>"08001"</f>
        <v>08001</v>
      </c>
      <c r="I66" t="s">
        <v>61</v>
      </c>
      <c r="K66" t="s">
        <v>62</v>
      </c>
      <c r="L66">
        <v>25</v>
      </c>
      <c r="M66" t="str">
        <f t="shared" si="3"/>
        <v>0</v>
      </c>
      <c r="N66" t="str">
        <f t="shared" si="3"/>
        <v>0</v>
      </c>
      <c r="O66">
        <v>25</v>
      </c>
      <c r="P66" t="s">
        <v>63</v>
      </c>
      <c r="Q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72</v>
      </c>
      <c r="AO66" t="s">
        <v>73</v>
      </c>
      <c r="AP66" t="b">
        <v>0</v>
      </c>
      <c r="AQ66" t="b">
        <v>0</v>
      </c>
      <c r="AR66" t="s">
        <v>74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227</v>
      </c>
      <c r="B67" t="s">
        <v>239</v>
      </c>
      <c r="C67">
        <v>1302390</v>
      </c>
      <c r="D67" t="s">
        <v>83</v>
      </c>
      <c r="E67" t="s">
        <v>83</v>
      </c>
      <c r="F67" t="s">
        <v>236</v>
      </c>
      <c r="G67" t="s">
        <v>172</v>
      </c>
      <c r="H67" t="str">
        <f>"08001"</f>
        <v>08001</v>
      </c>
      <c r="I67" t="s">
        <v>61</v>
      </c>
      <c r="K67" t="s">
        <v>62</v>
      </c>
      <c r="L67">
        <v>25</v>
      </c>
      <c r="M67" t="str">
        <f t="shared" si="3"/>
        <v>0</v>
      </c>
      <c r="N67" t="str">
        <f t="shared" si="3"/>
        <v>0</v>
      </c>
      <c r="O67">
        <v>25</v>
      </c>
      <c r="P67" t="s">
        <v>63</v>
      </c>
      <c r="Q67" t="s">
        <v>65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>
        <v>230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72</v>
      </c>
      <c r="AO67" t="s">
        <v>73</v>
      </c>
      <c r="AP67" t="b">
        <v>0</v>
      </c>
      <c r="AQ67" t="b">
        <v>0</v>
      </c>
      <c r="AR67" t="s">
        <v>74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227</v>
      </c>
      <c r="B68" t="s">
        <v>240</v>
      </c>
      <c r="C68">
        <v>1300300</v>
      </c>
      <c r="D68" t="s">
        <v>83</v>
      </c>
      <c r="E68" t="s">
        <v>83</v>
      </c>
      <c r="F68" t="s">
        <v>241</v>
      </c>
      <c r="G68" t="s">
        <v>242</v>
      </c>
      <c r="H68" t="str">
        <f>"01001"</f>
        <v>01001</v>
      </c>
      <c r="I68" t="s">
        <v>61</v>
      </c>
      <c r="K68" t="s">
        <v>62</v>
      </c>
      <c r="L68">
        <v>15</v>
      </c>
      <c r="M68" t="str">
        <f t="shared" si="3"/>
        <v>0</v>
      </c>
      <c r="N68" t="str">
        <f t="shared" si="3"/>
        <v>0</v>
      </c>
      <c r="O68">
        <v>15</v>
      </c>
      <c r="P68" t="s">
        <v>93</v>
      </c>
      <c r="Q68" t="s">
        <v>65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72</v>
      </c>
      <c r="AO68" t="s">
        <v>73</v>
      </c>
      <c r="AP68" t="b">
        <v>0</v>
      </c>
      <c r="AQ68" t="b">
        <v>0</v>
      </c>
      <c r="AR68" t="s">
        <v>74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227</v>
      </c>
      <c r="B69" t="s">
        <v>243</v>
      </c>
      <c r="C69">
        <v>1304300</v>
      </c>
      <c r="D69" t="s">
        <v>83</v>
      </c>
      <c r="E69" t="s">
        <v>83</v>
      </c>
      <c r="F69" t="s">
        <v>241</v>
      </c>
      <c r="G69" t="s">
        <v>92</v>
      </c>
      <c r="H69" t="str">
        <f>"01001"</f>
        <v>01001</v>
      </c>
      <c r="I69" t="s">
        <v>61</v>
      </c>
      <c r="K69" t="s">
        <v>62</v>
      </c>
      <c r="L69">
        <v>12</v>
      </c>
      <c r="M69" t="str">
        <f t="shared" si="3"/>
        <v>0</v>
      </c>
      <c r="N69" t="str">
        <f t="shared" si="3"/>
        <v>0</v>
      </c>
      <c r="O69">
        <v>12</v>
      </c>
      <c r="P69" t="s">
        <v>95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>
        <v>230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72</v>
      </c>
      <c r="AO69" t="s">
        <v>73</v>
      </c>
      <c r="AP69" t="b">
        <v>0</v>
      </c>
      <c r="AQ69" t="b">
        <v>0</v>
      </c>
      <c r="AR69" t="s">
        <v>74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227</v>
      </c>
      <c r="B70" t="s">
        <v>234</v>
      </c>
      <c r="C70" t="str">
        <f>"0101340"</f>
        <v>0101340</v>
      </c>
      <c r="D70" t="s">
        <v>152</v>
      </c>
      <c r="E70" t="s">
        <v>152</v>
      </c>
      <c r="F70" t="s">
        <v>233</v>
      </c>
      <c r="G70" t="s">
        <v>158</v>
      </c>
      <c r="H70">
        <v>29001</v>
      </c>
      <c r="I70" t="s">
        <v>61</v>
      </c>
      <c r="K70" t="s">
        <v>62</v>
      </c>
      <c r="L70">
        <v>25</v>
      </c>
      <c r="M70" t="str">
        <f t="shared" si="3"/>
        <v>0</v>
      </c>
      <c r="N70" t="str">
        <f t="shared" si="3"/>
        <v>0</v>
      </c>
      <c r="O70">
        <v>25</v>
      </c>
      <c r="P70" t="s">
        <v>63</v>
      </c>
      <c r="Q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72</v>
      </c>
      <c r="AO70" t="s">
        <v>73</v>
      </c>
      <c r="AP70" t="b">
        <v>0</v>
      </c>
      <c r="AQ70" t="b">
        <v>0</v>
      </c>
      <c r="AR70" t="s">
        <v>74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227</v>
      </c>
      <c r="B71" t="s">
        <v>244</v>
      </c>
      <c r="C71">
        <v>1302490</v>
      </c>
      <c r="D71" t="s">
        <v>152</v>
      </c>
      <c r="E71" t="s">
        <v>152</v>
      </c>
      <c r="F71" t="s">
        <v>245</v>
      </c>
      <c r="G71" t="s">
        <v>246</v>
      </c>
      <c r="H71" t="str">
        <f>"01001"</f>
        <v>01001</v>
      </c>
      <c r="I71" t="s">
        <v>61</v>
      </c>
      <c r="K71" t="s">
        <v>62</v>
      </c>
      <c r="L71">
        <v>25</v>
      </c>
      <c r="M71" t="str">
        <f t="shared" si="3"/>
        <v>0</v>
      </c>
      <c r="N71" t="str">
        <f t="shared" si="3"/>
        <v>0</v>
      </c>
      <c r="O71">
        <v>25</v>
      </c>
      <c r="P71" t="s">
        <v>63</v>
      </c>
      <c r="Q71" t="s">
        <v>64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>
        <v>230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71</v>
      </c>
      <c r="AK71" t="s">
        <v>61</v>
      </c>
      <c r="AL71" t="s">
        <v>61</v>
      </c>
      <c r="AM71" t="s">
        <v>61</v>
      </c>
      <c r="AN71" t="s">
        <v>72</v>
      </c>
      <c r="AO71" t="s">
        <v>73</v>
      </c>
      <c r="AP71" t="b">
        <v>0</v>
      </c>
      <c r="AQ71" t="b">
        <v>0</v>
      </c>
      <c r="AR71" t="s">
        <v>74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227</v>
      </c>
      <c r="B72" t="s">
        <v>247</v>
      </c>
      <c r="C72">
        <v>1302490</v>
      </c>
      <c r="D72" t="s">
        <v>152</v>
      </c>
      <c r="E72" t="s">
        <v>152</v>
      </c>
      <c r="F72" t="s">
        <v>248</v>
      </c>
      <c r="G72" t="s">
        <v>249</v>
      </c>
      <c r="H72" t="str">
        <f>"01001"</f>
        <v>01001</v>
      </c>
      <c r="I72" t="s">
        <v>61</v>
      </c>
      <c r="K72" t="s">
        <v>62</v>
      </c>
      <c r="L72">
        <v>25</v>
      </c>
      <c r="M72" t="str">
        <f t="shared" si="3"/>
        <v>0</v>
      </c>
      <c r="N72" t="str">
        <f t="shared" si="3"/>
        <v>0</v>
      </c>
      <c r="O72">
        <v>25</v>
      </c>
      <c r="P72" t="s">
        <v>63</v>
      </c>
      <c r="Q72" t="s">
        <v>64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>
        <v>230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71</v>
      </c>
      <c r="AK72" t="s">
        <v>61</v>
      </c>
      <c r="AL72" t="s">
        <v>61</v>
      </c>
      <c r="AM72" t="s">
        <v>61</v>
      </c>
      <c r="AN72" t="s">
        <v>72</v>
      </c>
      <c r="AO72" t="s">
        <v>73</v>
      </c>
      <c r="AP72" t="b">
        <v>0</v>
      </c>
      <c r="AQ72" t="b">
        <v>0</v>
      </c>
      <c r="AR72" t="s">
        <v>74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227</v>
      </c>
      <c r="B73" t="s">
        <v>232</v>
      </c>
      <c r="C73" t="str">
        <f>"0101330"</f>
        <v>0101330</v>
      </c>
      <c r="D73" t="s">
        <v>152</v>
      </c>
      <c r="E73" t="s">
        <v>152</v>
      </c>
      <c r="F73" t="s">
        <v>233</v>
      </c>
      <c r="G73" t="s">
        <v>158</v>
      </c>
      <c r="H73">
        <v>29001</v>
      </c>
      <c r="I73" t="s">
        <v>61</v>
      </c>
      <c r="K73" t="s">
        <v>62</v>
      </c>
      <c r="L73">
        <v>30</v>
      </c>
      <c r="M73" t="str">
        <f t="shared" si="3"/>
        <v>0</v>
      </c>
      <c r="N73" t="str">
        <f t="shared" si="3"/>
        <v>0</v>
      </c>
      <c r="O73">
        <v>30</v>
      </c>
      <c r="P73" t="s">
        <v>63</v>
      </c>
      <c r="Q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230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72</v>
      </c>
      <c r="AO73" t="s">
        <v>73</v>
      </c>
      <c r="AP73" t="b">
        <v>0</v>
      </c>
      <c r="AQ73" t="b">
        <v>0</v>
      </c>
      <c r="AR73" t="s">
        <v>74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227</v>
      </c>
      <c r="B74" t="s">
        <v>250</v>
      </c>
      <c r="C74">
        <v>1302460</v>
      </c>
      <c r="D74" t="s">
        <v>152</v>
      </c>
      <c r="E74" t="s">
        <v>152</v>
      </c>
      <c r="F74" t="s">
        <v>245</v>
      </c>
      <c r="G74" t="s">
        <v>246</v>
      </c>
      <c r="H74" t="str">
        <f t="shared" ref="H74:H79" si="4">"01001"</f>
        <v>01001</v>
      </c>
      <c r="I74" t="s">
        <v>61</v>
      </c>
      <c r="K74" t="s">
        <v>62</v>
      </c>
      <c r="L74">
        <v>25</v>
      </c>
      <c r="M74" t="str">
        <f t="shared" si="3"/>
        <v>0</v>
      </c>
      <c r="N74" t="str">
        <f t="shared" si="3"/>
        <v>0</v>
      </c>
      <c r="O74">
        <v>25</v>
      </c>
      <c r="P74" t="s">
        <v>63</v>
      </c>
      <c r="Q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230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72</v>
      </c>
      <c r="AO74" t="s">
        <v>73</v>
      </c>
      <c r="AP74" t="b">
        <v>0</v>
      </c>
      <c r="AQ74" t="b">
        <v>0</v>
      </c>
      <c r="AR74" t="s">
        <v>74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227</v>
      </c>
      <c r="B75" t="s">
        <v>251</v>
      </c>
      <c r="C75">
        <v>1302470</v>
      </c>
      <c r="D75" t="s">
        <v>152</v>
      </c>
      <c r="E75" t="s">
        <v>152</v>
      </c>
      <c r="F75" t="s">
        <v>245</v>
      </c>
      <c r="G75" t="s">
        <v>246</v>
      </c>
      <c r="H75" t="str">
        <f t="shared" si="4"/>
        <v>01001</v>
      </c>
      <c r="I75" t="s">
        <v>61</v>
      </c>
      <c r="K75" t="s">
        <v>62</v>
      </c>
      <c r="L75">
        <v>25</v>
      </c>
      <c r="N75" t="str">
        <f t="shared" ref="N75:N138" si="5">"0"</f>
        <v>0</v>
      </c>
      <c r="O75">
        <v>25</v>
      </c>
      <c r="P75" t="s">
        <v>63</v>
      </c>
      <c r="Q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72</v>
      </c>
      <c r="AO75" t="s">
        <v>81</v>
      </c>
      <c r="AP75" t="b">
        <v>0</v>
      </c>
      <c r="AQ75" t="b">
        <v>0</v>
      </c>
      <c r="AR75" t="s">
        <v>74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227</v>
      </c>
      <c r="B76" t="s">
        <v>252</v>
      </c>
      <c r="C76">
        <v>1302480</v>
      </c>
      <c r="D76" t="s">
        <v>152</v>
      </c>
      <c r="E76" t="s">
        <v>152</v>
      </c>
      <c r="F76" t="s">
        <v>245</v>
      </c>
      <c r="G76" t="s">
        <v>246</v>
      </c>
      <c r="H76" t="str">
        <f t="shared" si="4"/>
        <v>01001</v>
      </c>
      <c r="I76" t="s">
        <v>61</v>
      </c>
      <c r="K76" t="s">
        <v>62</v>
      </c>
      <c r="L76">
        <v>25</v>
      </c>
      <c r="N76" t="str">
        <f t="shared" si="5"/>
        <v>0</v>
      </c>
      <c r="O76">
        <v>25</v>
      </c>
      <c r="P76" t="s">
        <v>63</v>
      </c>
      <c r="Q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72</v>
      </c>
      <c r="AO76" t="s">
        <v>73</v>
      </c>
      <c r="AP76" t="b">
        <v>0</v>
      </c>
      <c r="AQ76" t="b">
        <v>0</v>
      </c>
      <c r="AR76" t="s">
        <v>74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227</v>
      </c>
      <c r="B77" t="s">
        <v>253</v>
      </c>
      <c r="C77">
        <v>1302460</v>
      </c>
      <c r="D77" t="s">
        <v>152</v>
      </c>
      <c r="E77" t="s">
        <v>152</v>
      </c>
      <c r="F77" t="s">
        <v>248</v>
      </c>
      <c r="G77" t="s">
        <v>249</v>
      </c>
      <c r="H77" t="str">
        <f t="shared" si="4"/>
        <v>01001</v>
      </c>
      <c r="I77" t="s">
        <v>61</v>
      </c>
      <c r="K77" t="s">
        <v>62</v>
      </c>
      <c r="L77">
        <v>25</v>
      </c>
      <c r="N77" t="str">
        <f t="shared" si="5"/>
        <v>0</v>
      </c>
      <c r="O77">
        <v>25</v>
      </c>
      <c r="P77" t="s">
        <v>63</v>
      </c>
      <c r="Q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72</v>
      </c>
      <c r="AO77" t="s">
        <v>73</v>
      </c>
      <c r="AP77" t="b">
        <v>0</v>
      </c>
      <c r="AQ77" t="b">
        <v>0</v>
      </c>
      <c r="AR77" t="s">
        <v>74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227</v>
      </c>
      <c r="B78" t="s">
        <v>254</v>
      </c>
      <c r="C78">
        <v>1302470</v>
      </c>
      <c r="D78" t="s">
        <v>152</v>
      </c>
      <c r="E78" t="s">
        <v>152</v>
      </c>
      <c r="F78" t="s">
        <v>248</v>
      </c>
      <c r="G78" t="s">
        <v>249</v>
      </c>
      <c r="H78" t="str">
        <f t="shared" si="4"/>
        <v>01001</v>
      </c>
      <c r="I78" t="s">
        <v>61</v>
      </c>
      <c r="K78" t="s">
        <v>62</v>
      </c>
      <c r="L78">
        <v>25</v>
      </c>
      <c r="N78" t="str">
        <f t="shared" si="5"/>
        <v>0</v>
      </c>
      <c r="O78">
        <v>25</v>
      </c>
      <c r="P78" t="s">
        <v>63</v>
      </c>
      <c r="Q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72</v>
      </c>
      <c r="AO78" t="s">
        <v>81</v>
      </c>
      <c r="AP78" t="b">
        <v>0</v>
      </c>
      <c r="AQ78" t="b">
        <v>0</v>
      </c>
      <c r="AR78" t="s">
        <v>74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227</v>
      </c>
      <c r="B79" t="s">
        <v>255</v>
      </c>
      <c r="C79">
        <v>1302480</v>
      </c>
      <c r="D79" t="s">
        <v>152</v>
      </c>
      <c r="E79" t="s">
        <v>152</v>
      </c>
      <c r="F79" t="s">
        <v>248</v>
      </c>
      <c r="G79" t="s">
        <v>249</v>
      </c>
      <c r="H79" t="str">
        <f t="shared" si="4"/>
        <v>01001</v>
      </c>
      <c r="I79" t="s">
        <v>61</v>
      </c>
      <c r="K79" t="s">
        <v>62</v>
      </c>
      <c r="L79">
        <v>25</v>
      </c>
      <c r="N79" t="str">
        <f t="shared" si="5"/>
        <v>0</v>
      </c>
      <c r="O79">
        <v>25</v>
      </c>
      <c r="P79" t="s">
        <v>63</v>
      </c>
      <c r="Q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72</v>
      </c>
      <c r="AO79" t="s">
        <v>73</v>
      </c>
      <c r="AP79" t="b">
        <v>0</v>
      </c>
      <c r="AQ79" t="b">
        <v>0</v>
      </c>
      <c r="AR79" t="s">
        <v>74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227</v>
      </c>
      <c r="B80" t="s">
        <v>256</v>
      </c>
      <c r="C80">
        <v>1303300</v>
      </c>
      <c r="D80" t="s">
        <v>152</v>
      </c>
      <c r="E80" t="s">
        <v>152</v>
      </c>
      <c r="F80" t="s">
        <v>257</v>
      </c>
      <c r="G80" t="s">
        <v>89</v>
      </c>
      <c r="H80" t="str">
        <f>"01002"</f>
        <v>01002</v>
      </c>
      <c r="I80" t="s">
        <v>61</v>
      </c>
      <c r="K80" t="s">
        <v>62</v>
      </c>
      <c r="L80">
        <v>25</v>
      </c>
      <c r="N80" t="str">
        <f t="shared" si="5"/>
        <v>0</v>
      </c>
      <c r="O80">
        <v>25</v>
      </c>
      <c r="P80" t="s">
        <v>63</v>
      </c>
      <c r="Q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230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72</v>
      </c>
      <c r="AO80" t="s">
        <v>73</v>
      </c>
      <c r="AP80" t="b">
        <v>0</v>
      </c>
      <c r="AQ80" t="b">
        <v>0</v>
      </c>
      <c r="AR80" t="s">
        <v>74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227</v>
      </c>
      <c r="B81" t="s">
        <v>258</v>
      </c>
      <c r="C81">
        <v>1303310</v>
      </c>
      <c r="D81" t="s">
        <v>58</v>
      </c>
      <c r="E81" t="s">
        <v>58</v>
      </c>
      <c r="F81" t="s">
        <v>257</v>
      </c>
      <c r="G81" t="s">
        <v>89</v>
      </c>
      <c r="H81" t="str">
        <f>"01002"</f>
        <v>01002</v>
      </c>
      <c r="I81" t="s">
        <v>61</v>
      </c>
      <c r="K81" t="s">
        <v>62</v>
      </c>
      <c r="L81">
        <v>25</v>
      </c>
      <c r="N81" t="str">
        <f t="shared" si="5"/>
        <v>0</v>
      </c>
      <c r="O81">
        <v>25</v>
      </c>
      <c r="P81" t="s">
        <v>63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72</v>
      </c>
      <c r="AO81" t="s">
        <v>73</v>
      </c>
      <c r="AP81" t="b">
        <v>0</v>
      </c>
      <c r="AQ81" t="b">
        <v>0</v>
      </c>
      <c r="AR81" t="s">
        <v>74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212</v>
      </c>
      <c r="B82" t="s">
        <v>259</v>
      </c>
      <c r="C82">
        <v>1202340</v>
      </c>
      <c r="D82" t="s">
        <v>152</v>
      </c>
      <c r="E82" t="s">
        <v>152</v>
      </c>
      <c r="F82" t="s">
        <v>79</v>
      </c>
      <c r="G82" t="s">
        <v>85</v>
      </c>
      <c r="H82" t="str">
        <f>"09006"</f>
        <v>09006</v>
      </c>
      <c r="I82" t="s">
        <v>61</v>
      </c>
      <c r="K82" t="s">
        <v>62</v>
      </c>
      <c r="L82">
        <v>30</v>
      </c>
      <c r="M82" t="str">
        <f>"0"</f>
        <v>0</v>
      </c>
      <c r="N82" t="str">
        <f t="shared" si="5"/>
        <v>0</v>
      </c>
      <c r="O82">
        <v>30</v>
      </c>
      <c r="P82" t="s">
        <v>63</v>
      </c>
      <c r="Q82" t="s">
        <v>64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>
        <v>230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71</v>
      </c>
      <c r="AK82" t="s">
        <v>61</v>
      </c>
      <c r="AL82" t="s">
        <v>61</v>
      </c>
      <c r="AM82" t="s">
        <v>61</v>
      </c>
      <c r="AN82" t="s">
        <v>72</v>
      </c>
      <c r="AO82" t="s">
        <v>73</v>
      </c>
      <c r="AP82" t="b">
        <v>0</v>
      </c>
      <c r="AQ82" t="b">
        <v>0</v>
      </c>
      <c r="AR82" t="s">
        <v>74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212</v>
      </c>
      <c r="B83" t="s">
        <v>224</v>
      </c>
      <c r="C83">
        <v>1200700</v>
      </c>
      <c r="D83" t="s">
        <v>231</v>
      </c>
      <c r="E83" t="s">
        <v>231</v>
      </c>
      <c r="F83" t="s">
        <v>223</v>
      </c>
      <c r="G83" t="s">
        <v>110</v>
      </c>
      <c r="H83" t="str">
        <f>"09008"</f>
        <v>09008</v>
      </c>
      <c r="I83" t="s">
        <v>61</v>
      </c>
      <c r="K83" t="s">
        <v>62</v>
      </c>
      <c r="L83">
        <v>28</v>
      </c>
      <c r="M83" t="str">
        <f>"0"</f>
        <v>0</v>
      </c>
      <c r="N83" t="str">
        <f t="shared" si="5"/>
        <v>0</v>
      </c>
      <c r="O83">
        <v>28</v>
      </c>
      <c r="P83" t="s">
        <v>63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>
        <v>230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72</v>
      </c>
      <c r="AO83" t="s">
        <v>73</v>
      </c>
      <c r="AP83" t="b">
        <v>0</v>
      </c>
      <c r="AQ83" t="b">
        <v>0</v>
      </c>
      <c r="AR83" t="s">
        <v>74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221</v>
      </c>
      <c r="B84" t="s">
        <v>222</v>
      </c>
      <c r="C84">
        <v>1207310</v>
      </c>
      <c r="D84" t="s">
        <v>75</v>
      </c>
      <c r="E84" t="s">
        <v>75</v>
      </c>
      <c r="F84" t="s">
        <v>223</v>
      </c>
      <c r="G84" t="s">
        <v>118</v>
      </c>
      <c r="H84" t="str">
        <f>"09008"</f>
        <v>09008</v>
      </c>
      <c r="I84" t="s">
        <v>61</v>
      </c>
      <c r="K84" t="s">
        <v>62</v>
      </c>
      <c r="L84">
        <v>30</v>
      </c>
      <c r="N84" t="str">
        <f t="shared" si="5"/>
        <v>0</v>
      </c>
      <c r="O84">
        <v>30</v>
      </c>
      <c r="P84" t="s">
        <v>63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72</v>
      </c>
      <c r="AO84" t="s">
        <v>73</v>
      </c>
      <c r="AP84" t="b">
        <v>0</v>
      </c>
      <c r="AQ84" t="b">
        <v>0</v>
      </c>
      <c r="AR84" t="s">
        <v>74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212</v>
      </c>
      <c r="B85" t="s">
        <v>260</v>
      </c>
      <c r="C85">
        <v>1201315</v>
      </c>
      <c r="D85" t="s">
        <v>75</v>
      </c>
      <c r="E85" t="s">
        <v>75</v>
      </c>
      <c r="F85" t="s">
        <v>214</v>
      </c>
      <c r="G85" t="s">
        <v>92</v>
      </c>
      <c r="H85" t="str">
        <f>"09004"</f>
        <v>09004</v>
      </c>
      <c r="I85" t="s">
        <v>61</v>
      </c>
      <c r="K85" t="s">
        <v>62</v>
      </c>
      <c r="L85">
        <v>30</v>
      </c>
      <c r="M85" t="str">
        <f>"0"</f>
        <v>0</v>
      </c>
      <c r="N85" t="str">
        <f t="shared" si="5"/>
        <v>0</v>
      </c>
      <c r="O85">
        <v>30</v>
      </c>
      <c r="P85" t="s">
        <v>93</v>
      </c>
      <c r="Q85" t="s">
        <v>64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71</v>
      </c>
      <c r="AK85" t="s">
        <v>61</v>
      </c>
      <c r="AL85" t="s">
        <v>61</v>
      </c>
      <c r="AM85" t="s">
        <v>61</v>
      </c>
      <c r="AN85" t="s">
        <v>72</v>
      </c>
      <c r="AO85" t="s">
        <v>73</v>
      </c>
      <c r="AP85" t="b">
        <v>0</v>
      </c>
      <c r="AQ85" t="b">
        <v>0</v>
      </c>
      <c r="AR85" t="s">
        <v>74</v>
      </c>
      <c r="AS85" t="b">
        <v>0</v>
      </c>
      <c r="AT85" t="s">
        <v>90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212</v>
      </c>
      <c r="B86" t="s">
        <v>261</v>
      </c>
      <c r="C86">
        <v>1211300</v>
      </c>
      <c r="D86" t="s">
        <v>75</v>
      </c>
      <c r="E86" t="s">
        <v>75</v>
      </c>
      <c r="F86" t="s">
        <v>214</v>
      </c>
      <c r="G86" t="s">
        <v>92</v>
      </c>
      <c r="H86" t="str">
        <f>"09004"</f>
        <v>09004</v>
      </c>
      <c r="I86" t="s">
        <v>61</v>
      </c>
      <c r="K86" t="s">
        <v>62</v>
      </c>
      <c r="L86">
        <v>30</v>
      </c>
      <c r="M86" t="str">
        <f>"0"</f>
        <v>0</v>
      </c>
      <c r="N86" t="str">
        <f t="shared" si="5"/>
        <v>0</v>
      </c>
      <c r="O86">
        <v>30</v>
      </c>
      <c r="P86" t="s">
        <v>95</v>
      </c>
      <c r="Q86" t="s">
        <v>64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71</v>
      </c>
      <c r="AK86" t="s">
        <v>61</v>
      </c>
      <c r="AL86" t="s">
        <v>61</v>
      </c>
      <c r="AM86" t="s">
        <v>61</v>
      </c>
      <c r="AN86" t="s">
        <v>72</v>
      </c>
      <c r="AO86" t="s">
        <v>73</v>
      </c>
      <c r="AP86" t="b">
        <v>0</v>
      </c>
      <c r="AQ86" t="b">
        <v>0</v>
      </c>
      <c r="AR86" t="s">
        <v>74</v>
      </c>
      <c r="AS86" t="b">
        <v>0</v>
      </c>
      <c r="AT86" t="s">
        <v>90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212</v>
      </c>
      <c r="B87" t="s">
        <v>216</v>
      </c>
      <c r="C87">
        <v>1210320</v>
      </c>
      <c r="D87" t="s">
        <v>152</v>
      </c>
      <c r="E87" t="s">
        <v>152</v>
      </c>
      <c r="F87" t="s">
        <v>217</v>
      </c>
      <c r="G87" t="s">
        <v>133</v>
      </c>
      <c r="H87">
        <v>25002</v>
      </c>
      <c r="I87" t="s">
        <v>61</v>
      </c>
      <c r="K87" t="s">
        <v>62</v>
      </c>
      <c r="L87">
        <v>30</v>
      </c>
      <c r="M87" t="str">
        <f>"0"</f>
        <v>0</v>
      </c>
      <c r="N87" t="str">
        <f t="shared" si="5"/>
        <v>0</v>
      </c>
      <c r="O87">
        <v>30</v>
      </c>
      <c r="P87" t="s">
        <v>63</v>
      </c>
      <c r="Q87" t="s">
        <v>64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72</v>
      </c>
      <c r="AO87" t="s">
        <v>73</v>
      </c>
      <c r="AP87" t="b">
        <v>0</v>
      </c>
      <c r="AQ87" t="b">
        <v>0</v>
      </c>
      <c r="AR87" t="s">
        <v>74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208</v>
      </c>
      <c r="B88" t="s">
        <v>262</v>
      </c>
      <c r="C88" t="str">
        <f>"0703320"</f>
        <v>0703320</v>
      </c>
      <c r="D88" t="s">
        <v>148</v>
      </c>
      <c r="E88" t="s">
        <v>148</v>
      </c>
      <c r="F88" t="s">
        <v>210</v>
      </c>
      <c r="G88" t="s">
        <v>118</v>
      </c>
      <c r="H88">
        <v>10003</v>
      </c>
      <c r="I88" t="s">
        <v>61</v>
      </c>
      <c r="K88" t="s">
        <v>62</v>
      </c>
      <c r="L88">
        <v>30</v>
      </c>
      <c r="N88" t="str">
        <f t="shared" si="5"/>
        <v>0</v>
      </c>
      <c r="O88">
        <v>30</v>
      </c>
      <c r="P88" t="s">
        <v>63</v>
      </c>
      <c r="Q88" t="s">
        <v>65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72</v>
      </c>
      <c r="AO88" t="s">
        <v>73</v>
      </c>
      <c r="AP88" t="b">
        <v>0</v>
      </c>
      <c r="AQ88" t="b">
        <v>0</v>
      </c>
      <c r="AR88" t="s">
        <v>74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208</v>
      </c>
      <c r="B89" t="s">
        <v>211</v>
      </c>
      <c r="C89" t="str">
        <f>"0708350"</f>
        <v>0708350</v>
      </c>
      <c r="D89" t="s">
        <v>75</v>
      </c>
      <c r="E89" t="s">
        <v>75</v>
      </c>
      <c r="G89" t="s">
        <v>263</v>
      </c>
      <c r="H89">
        <v>10006</v>
      </c>
      <c r="I89" t="s">
        <v>61</v>
      </c>
      <c r="K89" t="s">
        <v>62</v>
      </c>
      <c r="L89">
        <v>30</v>
      </c>
      <c r="M89" t="str">
        <f t="shared" ref="M89:M98" si="6">"0"</f>
        <v>0</v>
      </c>
      <c r="N89" t="str">
        <f t="shared" si="5"/>
        <v>0</v>
      </c>
      <c r="O89">
        <v>30</v>
      </c>
      <c r="P89" t="s">
        <v>63</v>
      </c>
      <c r="Q89" t="s">
        <v>65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230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72</v>
      </c>
      <c r="AO89" t="s">
        <v>188</v>
      </c>
      <c r="AP89" t="b">
        <v>0</v>
      </c>
      <c r="AQ89" t="b">
        <v>0</v>
      </c>
      <c r="AR89" t="s">
        <v>74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96</v>
      </c>
      <c r="B90" t="s">
        <v>264</v>
      </c>
      <c r="C90">
        <v>1005380</v>
      </c>
      <c r="D90" t="s">
        <v>152</v>
      </c>
      <c r="E90" t="s">
        <v>152</v>
      </c>
      <c r="G90" t="s">
        <v>265</v>
      </c>
      <c r="H90">
        <v>42002</v>
      </c>
      <c r="I90" t="s">
        <v>61</v>
      </c>
      <c r="K90" t="s">
        <v>62</v>
      </c>
      <c r="L90">
        <v>30</v>
      </c>
      <c r="M90" t="str">
        <f t="shared" si="6"/>
        <v>0</v>
      </c>
      <c r="N90" t="str">
        <f t="shared" si="5"/>
        <v>0</v>
      </c>
      <c r="O90">
        <v>30</v>
      </c>
      <c r="P90" t="s">
        <v>63</v>
      </c>
      <c r="Q90" t="s">
        <v>64</v>
      </c>
      <c r="R90" t="s">
        <v>65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72</v>
      </c>
      <c r="AO90" t="s">
        <v>73</v>
      </c>
      <c r="AP90" t="b">
        <v>0</v>
      </c>
      <c r="AQ90" t="b">
        <v>0</v>
      </c>
      <c r="AR90" t="s">
        <v>74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96</v>
      </c>
      <c r="B91" t="s">
        <v>266</v>
      </c>
      <c r="C91">
        <v>1209825</v>
      </c>
      <c r="D91" t="s">
        <v>152</v>
      </c>
      <c r="E91" t="s">
        <v>152</v>
      </c>
      <c r="F91" t="s">
        <v>162</v>
      </c>
      <c r="G91" t="s">
        <v>265</v>
      </c>
      <c r="H91" t="str">
        <f>"09001"</f>
        <v>09001</v>
      </c>
      <c r="I91" t="s">
        <v>61</v>
      </c>
      <c r="K91" t="s">
        <v>62</v>
      </c>
      <c r="L91">
        <v>30</v>
      </c>
      <c r="M91" t="str">
        <f t="shared" si="6"/>
        <v>0</v>
      </c>
      <c r="N91" t="str">
        <f t="shared" si="5"/>
        <v>0</v>
      </c>
      <c r="O91">
        <v>30</v>
      </c>
      <c r="P91" t="s">
        <v>63</v>
      </c>
      <c r="Q91" t="s">
        <v>64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103</v>
      </c>
      <c r="AB91">
        <v>230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72</v>
      </c>
      <c r="AO91" t="s">
        <v>73</v>
      </c>
      <c r="AP91" t="b">
        <v>0</v>
      </c>
      <c r="AQ91" t="b">
        <v>0</v>
      </c>
      <c r="AR91" t="s">
        <v>74</v>
      </c>
      <c r="AS91" t="b">
        <v>0</v>
      </c>
      <c r="AT91" t="s">
        <v>90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182</v>
      </c>
      <c r="B92" t="s">
        <v>267</v>
      </c>
      <c r="C92">
        <v>1008350</v>
      </c>
      <c r="D92" t="s">
        <v>231</v>
      </c>
      <c r="E92" t="s">
        <v>231</v>
      </c>
      <c r="F92" t="s">
        <v>197</v>
      </c>
      <c r="G92" t="s">
        <v>268</v>
      </c>
      <c r="H92" t="str">
        <f>"03002"</f>
        <v>03002</v>
      </c>
      <c r="I92" t="s">
        <v>61</v>
      </c>
      <c r="K92" t="s">
        <v>62</v>
      </c>
      <c r="L92">
        <v>25</v>
      </c>
      <c r="M92" t="str">
        <f t="shared" si="6"/>
        <v>0</v>
      </c>
      <c r="N92" t="str">
        <f t="shared" si="5"/>
        <v>0</v>
      </c>
      <c r="O92">
        <v>25</v>
      </c>
      <c r="P92" t="s">
        <v>63</v>
      </c>
      <c r="Q92" t="s">
        <v>65</v>
      </c>
      <c r="R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72</v>
      </c>
      <c r="AO92" t="s">
        <v>73</v>
      </c>
      <c r="AP92" t="b">
        <v>0</v>
      </c>
      <c r="AQ92" t="b">
        <v>0</v>
      </c>
      <c r="AR92" t="s">
        <v>74</v>
      </c>
      <c r="AS92" t="b">
        <v>0</v>
      </c>
      <c r="AT92" t="s">
        <v>90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182</v>
      </c>
      <c r="B93" t="s">
        <v>269</v>
      </c>
      <c r="C93">
        <v>1000410</v>
      </c>
      <c r="D93" t="s">
        <v>152</v>
      </c>
      <c r="E93" t="s">
        <v>58</v>
      </c>
      <c r="F93" t="s">
        <v>270</v>
      </c>
      <c r="G93" t="s">
        <v>271</v>
      </c>
      <c r="H93">
        <v>13005</v>
      </c>
      <c r="I93" t="s">
        <v>61</v>
      </c>
      <c r="K93" t="s">
        <v>62</v>
      </c>
      <c r="L93">
        <v>36</v>
      </c>
      <c r="M93" t="str">
        <f t="shared" si="6"/>
        <v>0</v>
      </c>
      <c r="N93" t="str">
        <f t="shared" si="5"/>
        <v>0</v>
      </c>
      <c r="O93">
        <v>36</v>
      </c>
      <c r="P93" t="s">
        <v>63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103</v>
      </c>
      <c r="AB93">
        <v>460</v>
      </c>
      <c r="AC93" t="s">
        <v>186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72</v>
      </c>
      <c r="AO93" t="s">
        <v>73</v>
      </c>
      <c r="AP93" t="b">
        <v>0</v>
      </c>
      <c r="AQ93" t="b">
        <v>0</v>
      </c>
      <c r="AR93" t="s">
        <v>195</v>
      </c>
      <c r="AS93" t="b">
        <v>0</v>
      </c>
      <c r="AT93" t="s">
        <v>272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182</v>
      </c>
      <c r="B94" t="s">
        <v>187</v>
      </c>
      <c r="C94">
        <v>1001370</v>
      </c>
      <c r="D94" t="s">
        <v>58</v>
      </c>
      <c r="E94" t="s">
        <v>58</v>
      </c>
      <c r="F94" t="s">
        <v>190</v>
      </c>
      <c r="G94" t="s">
        <v>172</v>
      </c>
      <c r="H94">
        <v>25055</v>
      </c>
      <c r="I94" t="s">
        <v>61</v>
      </c>
      <c r="K94" t="s">
        <v>62</v>
      </c>
      <c r="L94">
        <v>29</v>
      </c>
      <c r="M94" t="str">
        <f t="shared" si="6"/>
        <v>0</v>
      </c>
      <c r="N94" t="str">
        <f t="shared" si="5"/>
        <v>0</v>
      </c>
      <c r="O94">
        <v>29</v>
      </c>
      <c r="P94" t="s">
        <v>63</v>
      </c>
      <c r="Q94" t="s">
        <v>65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103</v>
      </c>
      <c r="AB94">
        <v>230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72</v>
      </c>
      <c r="AO94" t="s">
        <v>188</v>
      </c>
      <c r="AP94" t="b">
        <v>0</v>
      </c>
      <c r="AQ94" t="b">
        <v>0</v>
      </c>
      <c r="AR94" t="s">
        <v>74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182</v>
      </c>
      <c r="B95" t="s">
        <v>184</v>
      </c>
      <c r="C95">
        <v>1001340</v>
      </c>
      <c r="D95" t="s">
        <v>132</v>
      </c>
      <c r="E95" t="s">
        <v>132</v>
      </c>
      <c r="F95" t="s">
        <v>178</v>
      </c>
      <c r="G95" t="s">
        <v>273</v>
      </c>
      <c r="H95">
        <v>24002</v>
      </c>
      <c r="I95" t="s">
        <v>61</v>
      </c>
      <c r="K95" t="s">
        <v>62</v>
      </c>
      <c r="L95">
        <v>26</v>
      </c>
      <c r="M95" t="str">
        <f t="shared" si="6"/>
        <v>0</v>
      </c>
      <c r="N95" t="str">
        <f t="shared" si="5"/>
        <v>0</v>
      </c>
      <c r="O95">
        <v>26</v>
      </c>
      <c r="P95" t="s">
        <v>63</v>
      </c>
      <c r="Q95" t="s">
        <v>65</v>
      </c>
      <c r="R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72</v>
      </c>
      <c r="AO95" t="s">
        <v>73</v>
      </c>
      <c r="AP95" t="b">
        <v>0</v>
      </c>
      <c r="AQ95" t="b">
        <v>0</v>
      </c>
      <c r="AR95" t="s">
        <v>74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182</v>
      </c>
      <c r="B96" t="s">
        <v>187</v>
      </c>
      <c r="C96">
        <v>1001370</v>
      </c>
      <c r="D96" t="s">
        <v>83</v>
      </c>
      <c r="E96" t="s">
        <v>83</v>
      </c>
      <c r="G96" t="s">
        <v>89</v>
      </c>
      <c r="H96">
        <v>13004</v>
      </c>
      <c r="I96" t="s">
        <v>61</v>
      </c>
      <c r="K96" t="s">
        <v>62</v>
      </c>
      <c r="L96">
        <v>27</v>
      </c>
      <c r="M96" t="str">
        <f t="shared" si="6"/>
        <v>0</v>
      </c>
      <c r="N96" t="str">
        <f t="shared" si="5"/>
        <v>0</v>
      </c>
      <c r="O96">
        <v>27</v>
      </c>
      <c r="P96" t="s">
        <v>63</v>
      </c>
      <c r="Q96" t="s">
        <v>65</v>
      </c>
      <c r="R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72</v>
      </c>
      <c r="AO96" t="s">
        <v>188</v>
      </c>
      <c r="AP96" t="b">
        <v>0</v>
      </c>
      <c r="AQ96" t="b">
        <v>0</v>
      </c>
      <c r="AR96" t="s">
        <v>74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182</v>
      </c>
      <c r="B97" t="s">
        <v>274</v>
      </c>
      <c r="C97">
        <v>1001420</v>
      </c>
      <c r="D97" t="s">
        <v>148</v>
      </c>
      <c r="E97" t="s">
        <v>148</v>
      </c>
      <c r="F97" t="s">
        <v>200</v>
      </c>
      <c r="G97" t="s">
        <v>60</v>
      </c>
      <c r="H97">
        <v>42003</v>
      </c>
      <c r="I97" t="s">
        <v>61</v>
      </c>
      <c r="K97" t="s">
        <v>62</v>
      </c>
      <c r="L97">
        <v>30</v>
      </c>
      <c r="M97" t="str">
        <f t="shared" si="6"/>
        <v>0</v>
      </c>
      <c r="N97" t="str">
        <f t="shared" si="5"/>
        <v>0</v>
      </c>
      <c r="O97">
        <v>30</v>
      </c>
      <c r="P97" t="s">
        <v>63</v>
      </c>
      <c r="Q97" t="s">
        <v>64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69</v>
      </c>
      <c r="AD97" t="b">
        <v>0</v>
      </c>
      <c r="AE97" t="b">
        <v>0</v>
      </c>
      <c r="AF97" t="s">
        <v>70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72</v>
      </c>
      <c r="AO97" t="s">
        <v>73</v>
      </c>
      <c r="AP97" t="b">
        <v>0</v>
      </c>
      <c r="AQ97" t="b">
        <v>0</v>
      </c>
      <c r="AR97" t="s">
        <v>74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173</v>
      </c>
      <c r="B98" t="s">
        <v>174</v>
      </c>
      <c r="C98">
        <v>2102335</v>
      </c>
      <c r="D98" t="s">
        <v>83</v>
      </c>
      <c r="E98" t="s">
        <v>83</v>
      </c>
      <c r="F98" t="s">
        <v>175</v>
      </c>
      <c r="G98" t="s">
        <v>275</v>
      </c>
      <c r="H98">
        <v>25053</v>
      </c>
      <c r="I98" t="s">
        <v>61</v>
      </c>
      <c r="K98" t="s">
        <v>62</v>
      </c>
      <c r="L98">
        <v>25</v>
      </c>
      <c r="M98" t="str">
        <f t="shared" si="6"/>
        <v>0</v>
      </c>
      <c r="N98" t="str">
        <f t="shared" si="5"/>
        <v>0</v>
      </c>
      <c r="O98">
        <v>25</v>
      </c>
      <c r="P98" t="s">
        <v>95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>
        <v>230</v>
      </c>
      <c r="AC98" t="s">
        <v>69</v>
      </c>
      <c r="AD98" t="b">
        <v>0</v>
      </c>
      <c r="AE98" t="b">
        <v>0</v>
      </c>
      <c r="AF98" t="s">
        <v>70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72</v>
      </c>
      <c r="AO98" t="s">
        <v>73</v>
      </c>
      <c r="AP98" t="b">
        <v>0</v>
      </c>
      <c r="AQ98" t="b">
        <v>0</v>
      </c>
      <c r="AR98" t="s">
        <v>74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176</v>
      </c>
      <c r="B99" t="s">
        <v>276</v>
      </c>
      <c r="C99">
        <v>1900310</v>
      </c>
      <c r="D99" t="s">
        <v>75</v>
      </c>
      <c r="E99" t="s">
        <v>75</v>
      </c>
      <c r="F99" t="s">
        <v>277</v>
      </c>
      <c r="G99" t="s">
        <v>92</v>
      </c>
      <c r="H99" t="s">
        <v>278</v>
      </c>
      <c r="I99" t="s">
        <v>61</v>
      </c>
      <c r="K99" t="s">
        <v>62</v>
      </c>
      <c r="L99">
        <v>18</v>
      </c>
      <c r="N99" t="str">
        <f t="shared" si="5"/>
        <v>0</v>
      </c>
      <c r="O99">
        <v>18</v>
      </c>
      <c r="P99" t="s">
        <v>95</v>
      </c>
      <c r="Q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103</v>
      </c>
      <c r="AB99">
        <v>230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86</v>
      </c>
      <c r="AO99" t="s">
        <v>81</v>
      </c>
      <c r="AP99" t="b">
        <v>0</v>
      </c>
      <c r="AQ99" t="b">
        <v>0</v>
      </c>
      <c r="AR99" t="s">
        <v>74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176</v>
      </c>
      <c r="B100" t="s">
        <v>276</v>
      </c>
      <c r="C100">
        <v>1900310</v>
      </c>
      <c r="D100" t="s">
        <v>75</v>
      </c>
      <c r="E100" t="s">
        <v>75</v>
      </c>
      <c r="F100" t="s">
        <v>277</v>
      </c>
      <c r="G100" t="s">
        <v>143</v>
      </c>
      <c r="H100" t="s">
        <v>278</v>
      </c>
      <c r="I100" t="s">
        <v>61</v>
      </c>
      <c r="K100" t="s">
        <v>62</v>
      </c>
      <c r="L100">
        <v>18</v>
      </c>
      <c r="N100" t="str">
        <f t="shared" si="5"/>
        <v>0</v>
      </c>
      <c r="O100">
        <v>18</v>
      </c>
      <c r="P100" t="s">
        <v>93</v>
      </c>
      <c r="Q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86</v>
      </c>
      <c r="AO100" t="s">
        <v>81</v>
      </c>
      <c r="AP100" t="b">
        <v>0</v>
      </c>
      <c r="AQ100" t="b">
        <v>0</v>
      </c>
      <c r="AR100" t="s">
        <v>74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173</v>
      </c>
      <c r="B101" t="s">
        <v>174</v>
      </c>
      <c r="C101">
        <v>2102335</v>
      </c>
      <c r="D101" t="s">
        <v>83</v>
      </c>
      <c r="E101" t="s">
        <v>83</v>
      </c>
      <c r="F101" t="s">
        <v>175</v>
      </c>
      <c r="G101" t="s">
        <v>279</v>
      </c>
      <c r="H101">
        <v>25053</v>
      </c>
      <c r="I101" t="s">
        <v>61</v>
      </c>
      <c r="K101" t="s">
        <v>62</v>
      </c>
      <c r="L101">
        <v>25</v>
      </c>
      <c r="M101" t="str">
        <f>"0"</f>
        <v>0</v>
      </c>
      <c r="N101" t="str">
        <f t="shared" si="5"/>
        <v>0</v>
      </c>
      <c r="O101">
        <v>25</v>
      </c>
      <c r="P101" t="s">
        <v>93</v>
      </c>
      <c r="Q101" t="s">
        <v>65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72</v>
      </c>
      <c r="AO101" t="s">
        <v>73</v>
      </c>
      <c r="AP101" t="b">
        <v>0</v>
      </c>
      <c r="AQ101" t="b">
        <v>0</v>
      </c>
      <c r="AR101" t="s">
        <v>74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168</v>
      </c>
      <c r="B102" t="s">
        <v>169</v>
      </c>
      <c r="C102">
        <v>2100310</v>
      </c>
      <c r="D102" t="s">
        <v>58</v>
      </c>
      <c r="E102" t="s">
        <v>58</v>
      </c>
      <c r="F102" t="s">
        <v>170</v>
      </c>
      <c r="G102" t="s">
        <v>89</v>
      </c>
      <c r="H102">
        <v>25051</v>
      </c>
      <c r="I102" t="s">
        <v>61</v>
      </c>
      <c r="K102" t="s">
        <v>62</v>
      </c>
      <c r="L102">
        <v>25</v>
      </c>
      <c r="M102" t="str">
        <f>"0"</f>
        <v>0</v>
      </c>
      <c r="N102" t="str">
        <f t="shared" si="5"/>
        <v>0</v>
      </c>
      <c r="O102">
        <v>25</v>
      </c>
      <c r="P102" t="s">
        <v>63</v>
      </c>
      <c r="Q102" t="s">
        <v>65</v>
      </c>
      <c r="R102" t="s">
        <v>65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0</v>
      </c>
      <c r="AJ102" t="s">
        <v>61</v>
      </c>
      <c r="AK102" t="s">
        <v>61</v>
      </c>
      <c r="AL102" t="s">
        <v>61</v>
      </c>
      <c r="AM102" t="s">
        <v>61</v>
      </c>
      <c r="AN102" t="s">
        <v>72</v>
      </c>
      <c r="AO102" t="s">
        <v>73</v>
      </c>
      <c r="AP102" t="b">
        <v>0</v>
      </c>
      <c r="AQ102" t="b">
        <v>0</v>
      </c>
      <c r="AR102" t="s">
        <v>74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168</v>
      </c>
      <c r="B103" t="s">
        <v>280</v>
      </c>
      <c r="C103">
        <v>2100320</v>
      </c>
      <c r="D103" t="s">
        <v>83</v>
      </c>
      <c r="E103" t="s">
        <v>83</v>
      </c>
      <c r="F103" t="s">
        <v>170</v>
      </c>
      <c r="G103" t="s">
        <v>76</v>
      </c>
      <c r="H103">
        <v>25051</v>
      </c>
      <c r="I103" t="s">
        <v>61</v>
      </c>
      <c r="K103" t="s">
        <v>62</v>
      </c>
      <c r="L103">
        <v>25</v>
      </c>
      <c r="M103" t="str">
        <f>"0"</f>
        <v>0</v>
      </c>
      <c r="N103" t="str">
        <f t="shared" si="5"/>
        <v>0</v>
      </c>
      <c r="O103">
        <v>25</v>
      </c>
      <c r="P103" t="s">
        <v>63</v>
      </c>
      <c r="Q103" t="s">
        <v>64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71</v>
      </c>
      <c r="AK103" t="s">
        <v>61</v>
      </c>
      <c r="AL103" t="s">
        <v>61</v>
      </c>
      <c r="AM103" t="s">
        <v>61</v>
      </c>
      <c r="AN103" t="s">
        <v>72</v>
      </c>
      <c r="AO103" t="s">
        <v>73</v>
      </c>
      <c r="AP103" t="b">
        <v>0</v>
      </c>
      <c r="AQ103" t="b">
        <v>0</v>
      </c>
      <c r="AR103" t="s">
        <v>74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168</v>
      </c>
      <c r="B104" t="s">
        <v>281</v>
      </c>
      <c r="C104">
        <v>2100330</v>
      </c>
      <c r="D104" t="s">
        <v>152</v>
      </c>
      <c r="E104" t="s">
        <v>152</v>
      </c>
      <c r="F104" t="s">
        <v>98</v>
      </c>
      <c r="G104" t="s">
        <v>265</v>
      </c>
      <c r="H104">
        <v>25058</v>
      </c>
      <c r="I104" t="s">
        <v>61</v>
      </c>
      <c r="K104" t="s">
        <v>62</v>
      </c>
      <c r="L104">
        <v>30</v>
      </c>
      <c r="M104" t="str">
        <f>"0"</f>
        <v>0</v>
      </c>
      <c r="N104" t="str">
        <f t="shared" si="5"/>
        <v>0</v>
      </c>
      <c r="O104">
        <v>30</v>
      </c>
      <c r="P104" t="s">
        <v>63</v>
      </c>
      <c r="Q104" t="s">
        <v>64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72</v>
      </c>
      <c r="AO104" t="s">
        <v>73</v>
      </c>
      <c r="AP104" t="b">
        <v>0</v>
      </c>
      <c r="AQ104" t="b">
        <v>0</v>
      </c>
      <c r="AR104" t="s">
        <v>74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155</v>
      </c>
      <c r="B105" t="s">
        <v>159</v>
      </c>
      <c r="C105">
        <v>1700364</v>
      </c>
      <c r="D105" t="s">
        <v>152</v>
      </c>
      <c r="E105" t="s">
        <v>152</v>
      </c>
      <c r="F105" t="s">
        <v>160</v>
      </c>
      <c r="G105" t="s">
        <v>172</v>
      </c>
      <c r="H105">
        <v>42001</v>
      </c>
      <c r="I105" t="s">
        <v>61</v>
      </c>
      <c r="K105" t="s">
        <v>62</v>
      </c>
      <c r="L105">
        <v>30</v>
      </c>
      <c r="M105" t="str">
        <f>"0"</f>
        <v>0</v>
      </c>
      <c r="N105" t="str">
        <f t="shared" si="5"/>
        <v>0</v>
      </c>
      <c r="O105">
        <v>30</v>
      </c>
      <c r="P105" t="s">
        <v>63</v>
      </c>
      <c r="Q105" t="s">
        <v>64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86</v>
      </c>
      <c r="AO105" t="s">
        <v>81</v>
      </c>
      <c r="AP105" t="b">
        <v>0</v>
      </c>
      <c r="AQ105" t="b">
        <v>0</v>
      </c>
      <c r="AR105" t="s">
        <v>74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144</v>
      </c>
      <c r="B106" t="s">
        <v>145</v>
      </c>
      <c r="C106">
        <v>3026010</v>
      </c>
      <c r="D106" t="s">
        <v>75</v>
      </c>
      <c r="E106" t="s">
        <v>75</v>
      </c>
      <c r="F106" t="s">
        <v>149</v>
      </c>
      <c r="G106" t="s">
        <v>282</v>
      </c>
      <c r="H106" t="str">
        <f>"03003"</f>
        <v>03003</v>
      </c>
      <c r="I106" t="s">
        <v>61</v>
      </c>
      <c r="K106" t="s">
        <v>62</v>
      </c>
      <c r="L106">
        <v>37</v>
      </c>
      <c r="N106" t="str">
        <f t="shared" si="5"/>
        <v>0</v>
      </c>
      <c r="O106">
        <v>37</v>
      </c>
      <c r="P106" t="s">
        <v>63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103</v>
      </c>
      <c r="AB106">
        <v>230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72</v>
      </c>
      <c r="AO106" t="s">
        <v>81</v>
      </c>
      <c r="AP106" t="b">
        <v>0</v>
      </c>
      <c r="AQ106" t="b">
        <v>0</v>
      </c>
      <c r="AR106" t="s">
        <v>74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144</v>
      </c>
      <c r="B107" t="s">
        <v>145</v>
      </c>
      <c r="C107">
        <v>3026010</v>
      </c>
      <c r="D107" t="s">
        <v>152</v>
      </c>
      <c r="E107" t="s">
        <v>152</v>
      </c>
      <c r="F107" t="s">
        <v>277</v>
      </c>
      <c r="G107" t="s">
        <v>283</v>
      </c>
      <c r="H107" t="str">
        <f>"03001"</f>
        <v>03001</v>
      </c>
      <c r="I107" t="s">
        <v>61</v>
      </c>
      <c r="K107" t="s">
        <v>62</v>
      </c>
      <c r="L107">
        <v>37</v>
      </c>
      <c r="N107" t="str">
        <f t="shared" si="5"/>
        <v>0</v>
      </c>
      <c r="O107">
        <v>37</v>
      </c>
      <c r="P107" t="s">
        <v>63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72</v>
      </c>
      <c r="AO107" t="s">
        <v>81</v>
      </c>
      <c r="AP107" t="b">
        <v>0</v>
      </c>
      <c r="AQ107" t="b">
        <v>0</v>
      </c>
      <c r="AR107" t="s">
        <v>74</v>
      </c>
      <c r="AS107" t="b">
        <v>0</v>
      </c>
      <c r="AT107" t="s">
        <v>61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227</v>
      </c>
      <c r="B108" t="s">
        <v>284</v>
      </c>
      <c r="C108">
        <v>1303440</v>
      </c>
      <c r="D108" t="s">
        <v>152</v>
      </c>
      <c r="E108" t="s">
        <v>152</v>
      </c>
      <c r="F108" t="s">
        <v>257</v>
      </c>
      <c r="G108" t="s">
        <v>80</v>
      </c>
      <c r="H108" t="str">
        <f>"01002"</f>
        <v>01002</v>
      </c>
      <c r="I108" t="s">
        <v>61</v>
      </c>
      <c r="K108" t="s">
        <v>62</v>
      </c>
      <c r="L108">
        <v>25</v>
      </c>
      <c r="N108" t="str">
        <f t="shared" si="5"/>
        <v>0</v>
      </c>
      <c r="O108">
        <v>25</v>
      </c>
      <c r="P108" t="s">
        <v>63</v>
      </c>
      <c r="Q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69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72</v>
      </c>
      <c r="AO108" t="s">
        <v>73</v>
      </c>
      <c r="AP108" t="b">
        <v>0</v>
      </c>
      <c r="AQ108" t="b">
        <v>0</v>
      </c>
      <c r="AR108" t="s">
        <v>74</v>
      </c>
      <c r="AS108" t="b">
        <v>0</v>
      </c>
      <c r="AT108" t="s">
        <v>61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77</v>
      </c>
      <c r="B109" t="s">
        <v>285</v>
      </c>
      <c r="C109">
        <v>8800510</v>
      </c>
      <c r="D109" t="s">
        <v>152</v>
      </c>
      <c r="E109" t="s">
        <v>152</v>
      </c>
      <c r="F109" t="s">
        <v>286</v>
      </c>
      <c r="G109" t="s">
        <v>287</v>
      </c>
      <c r="H109">
        <v>39001</v>
      </c>
      <c r="I109" t="s">
        <v>61</v>
      </c>
      <c r="K109" t="s">
        <v>62</v>
      </c>
      <c r="L109">
        <v>25</v>
      </c>
      <c r="N109" t="str">
        <f t="shared" si="5"/>
        <v>0</v>
      </c>
      <c r="O109">
        <v>25</v>
      </c>
      <c r="P109" t="s">
        <v>63</v>
      </c>
      <c r="Q109" t="s">
        <v>65</v>
      </c>
      <c r="R109" t="s">
        <v>65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300</v>
      </c>
      <c r="AB109">
        <v>230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72</v>
      </c>
      <c r="AO109" t="s">
        <v>81</v>
      </c>
      <c r="AP109" t="b">
        <v>0</v>
      </c>
      <c r="AQ109" t="b">
        <v>0</v>
      </c>
      <c r="AR109" t="s">
        <v>74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C109">
        <v>8800500</v>
      </c>
      <c r="BD109" t="s">
        <v>61</v>
      </c>
    </row>
    <row r="110" spans="1:56" x14ac:dyDescent="0.25">
      <c r="A110" t="s">
        <v>140</v>
      </c>
      <c r="B110" t="s">
        <v>288</v>
      </c>
      <c r="C110">
        <v>2107350</v>
      </c>
      <c r="D110" t="s">
        <v>231</v>
      </c>
      <c r="E110" t="s">
        <v>231</v>
      </c>
      <c r="F110" t="s">
        <v>142</v>
      </c>
      <c r="G110" t="s">
        <v>133</v>
      </c>
      <c r="H110">
        <v>25054</v>
      </c>
      <c r="I110" t="s">
        <v>61</v>
      </c>
      <c r="K110" t="s">
        <v>62</v>
      </c>
      <c r="L110">
        <v>34</v>
      </c>
      <c r="M110" t="str">
        <f>"0"</f>
        <v>0</v>
      </c>
      <c r="N110" t="str">
        <f t="shared" si="5"/>
        <v>0</v>
      </c>
      <c r="O110">
        <v>34</v>
      </c>
      <c r="P110" t="s">
        <v>63</v>
      </c>
      <c r="Q110" t="s">
        <v>64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72</v>
      </c>
      <c r="AO110" t="s">
        <v>81</v>
      </c>
      <c r="AP110" t="b">
        <v>0</v>
      </c>
      <c r="AQ110" t="b">
        <v>0</v>
      </c>
      <c r="AR110" t="s">
        <v>74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56</v>
      </c>
      <c r="B111" t="s">
        <v>135</v>
      </c>
      <c r="C111">
        <v>2000310</v>
      </c>
      <c r="D111" t="s">
        <v>152</v>
      </c>
      <c r="E111" t="s">
        <v>152</v>
      </c>
      <c r="F111" t="s">
        <v>289</v>
      </c>
      <c r="G111" t="s">
        <v>172</v>
      </c>
      <c r="H111">
        <v>33003</v>
      </c>
      <c r="I111" t="s">
        <v>61</v>
      </c>
      <c r="K111" t="s">
        <v>62</v>
      </c>
      <c r="L111">
        <v>25</v>
      </c>
      <c r="M111" t="str">
        <f>"0"</f>
        <v>0</v>
      </c>
      <c r="N111" t="str">
        <f t="shared" si="5"/>
        <v>0</v>
      </c>
      <c r="O111">
        <v>25</v>
      </c>
      <c r="P111" t="s">
        <v>63</v>
      </c>
      <c r="Q111" t="s">
        <v>65</v>
      </c>
      <c r="R111" t="s">
        <v>65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72</v>
      </c>
      <c r="AO111" t="s">
        <v>73</v>
      </c>
      <c r="AP111" t="b">
        <v>0</v>
      </c>
      <c r="AQ111" t="b">
        <v>0</v>
      </c>
      <c r="AR111" t="s">
        <v>74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96</v>
      </c>
      <c r="B112" t="s">
        <v>290</v>
      </c>
      <c r="C112">
        <v>2000322</v>
      </c>
      <c r="D112" t="s">
        <v>83</v>
      </c>
      <c r="E112" t="s">
        <v>83</v>
      </c>
      <c r="F112" t="s">
        <v>289</v>
      </c>
      <c r="G112" t="s">
        <v>158</v>
      </c>
      <c r="H112">
        <v>33003</v>
      </c>
      <c r="I112" t="s">
        <v>61</v>
      </c>
      <c r="K112" t="s">
        <v>62</v>
      </c>
      <c r="L112">
        <v>30</v>
      </c>
      <c r="M112" t="str">
        <f>"0"</f>
        <v>0</v>
      </c>
      <c r="N112" t="str">
        <f t="shared" si="5"/>
        <v>0</v>
      </c>
      <c r="O112">
        <v>30</v>
      </c>
      <c r="P112" t="s">
        <v>63</v>
      </c>
      <c r="Q112" t="s">
        <v>64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103</v>
      </c>
      <c r="AB112">
        <v>230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71</v>
      </c>
      <c r="AK112" t="s">
        <v>61</v>
      </c>
      <c r="AL112" t="s">
        <v>61</v>
      </c>
      <c r="AM112" t="s">
        <v>61</v>
      </c>
      <c r="AN112" t="s">
        <v>72</v>
      </c>
      <c r="AO112" t="s">
        <v>73</v>
      </c>
      <c r="AP112" t="b">
        <v>0</v>
      </c>
      <c r="AQ112" t="b">
        <v>0</v>
      </c>
      <c r="AR112" t="s">
        <v>74</v>
      </c>
      <c r="AS112" t="b">
        <v>0</v>
      </c>
      <c r="AT112" t="s">
        <v>61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130</v>
      </c>
      <c r="B113" t="s">
        <v>131</v>
      </c>
      <c r="C113">
        <v>8209020</v>
      </c>
      <c r="D113" t="s">
        <v>152</v>
      </c>
      <c r="E113" t="s">
        <v>152</v>
      </c>
      <c r="F113" t="s">
        <v>134</v>
      </c>
      <c r="G113" t="s">
        <v>76</v>
      </c>
      <c r="H113">
        <v>22001</v>
      </c>
      <c r="I113" t="s">
        <v>61</v>
      </c>
      <c r="K113" t="s">
        <v>62</v>
      </c>
      <c r="L113">
        <v>30</v>
      </c>
      <c r="N113" t="str">
        <f t="shared" si="5"/>
        <v>0</v>
      </c>
      <c r="O113">
        <v>30</v>
      </c>
      <c r="P113" t="s">
        <v>63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72</v>
      </c>
      <c r="AO113" t="s">
        <v>81</v>
      </c>
      <c r="AP113" t="b">
        <v>0</v>
      </c>
      <c r="AQ113" t="b">
        <v>0</v>
      </c>
      <c r="AR113" t="s">
        <v>74</v>
      </c>
      <c r="AS113" t="b">
        <v>0</v>
      </c>
      <c r="AT113" t="s">
        <v>61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C113">
        <v>8200200</v>
      </c>
      <c r="BD113" t="s">
        <v>61</v>
      </c>
    </row>
    <row r="114" spans="1:56" x14ac:dyDescent="0.25">
      <c r="A114" t="s">
        <v>130</v>
      </c>
      <c r="B114" t="s">
        <v>131</v>
      </c>
      <c r="C114">
        <v>8209020</v>
      </c>
      <c r="D114" t="s">
        <v>152</v>
      </c>
      <c r="E114" t="s">
        <v>152</v>
      </c>
      <c r="F114" t="s">
        <v>84</v>
      </c>
      <c r="G114" t="s">
        <v>291</v>
      </c>
      <c r="H114">
        <v>23003</v>
      </c>
      <c r="I114" t="s">
        <v>61</v>
      </c>
      <c r="K114" t="s">
        <v>62</v>
      </c>
      <c r="L114">
        <v>30</v>
      </c>
      <c r="N114" t="str">
        <f t="shared" si="5"/>
        <v>0</v>
      </c>
      <c r="O114">
        <v>30</v>
      </c>
      <c r="P114" t="s">
        <v>63</v>
      </c>
      <c r="Q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72</v>
      </c>
      <c r="AO114" t="s">
        <v>81</v>
      </c>
      <c r="AP114" t="b">
        <v>0</v>
      </c>
      <c r="AQ114" t="b">
        <v>0</v>
      </c>
      <c r="AR114" t="s">
        <v>74</v>
      </c>
      <c r="AS114" t="b">
        <v>0</v>
      </c>
      <c r="AT114" t="s">
        <v>61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C114">
        <v>8200200</v>
      </c>
      <c r="BD114" t="s">
        <v>61</v>
      </c>
    </row>
    <row r="115" spans="1:56" x14ac:dyDescent="0.25">
      <c r="A115" t="s">
        <v>130</v>
      </c>
      <c r="B115" t="s">
        <v>292</v>
      </c>
      <c r="C115">
        <v>8800520</v>
      </c>
      <c r="D115" t="s">
        <v>152</v>
      </c>
      <c r="E115" t="s">
        <v>152</v>
      </c>
      <c r="F115" t="s">
        <v>293</v>
      </c>
      <c r="G115" t="s">
        <v>92</v>
      </c>
      <c r="H115">
        <v>39013</v>
      </c>
      <c r="I115" t="s">
        <v>61</v>
      </c>
      <c r="K115" t="s">
        <v>62</v>
      </c>
      <c r="L115">
        <v>28</v>
      </c>
      <c r="N115" t="str">
        <f t="shared" si="5"/>
        <v>0</v>
      </c>
      <c r="O115">
        <v>28</v>
      </c>
      <c r="P115" t="s">
        <v>63</v>
      </c>
      <c r="Q115" t="s">
        <v>65</v>
      </c>
      <c r="R115" t="s">
        <v>65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1</v>
      </c>
      <c r="AJ115" t="s">
        <v>61</v>
      </c>
      <c r="AK115" t="s">
        <v>61</v>
      </c>
      <c r="AL115" t="s">
        <v>61</v>
      </c>
      <c r="AM115" t="s">
        <v>61</v>
      </c>
      <c r="AN115" t="s">
        <v>72</v>
      </c>
      <c r="AO115" t="s">
        <v>81</v>
      </c>
      <c r="AP115" t="b">
        <v>0</v>
      </c>
      <c r="AQ115" t="b">
        <v>0</v>
      </c>
      <c r="AR115" t="s">
        <v>74</v>
      </c>
      <c r="AS115" t="b">
        <v>0</v>
      </c>
      <c r="AT115" t="s">
        <v>61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C115">
        <v>8800500</v>
      </c>
      <c r="BD115" t="s">
        <v>61</v>
      </c>
    </row>
    <row r="116" spans="1:56" x14ac:dyDescent="0.25">
      <c r="A116" t="s">
        <v>130</v>
      </c>
      <c r="B116" t="s">
        <v>292</v>
      </c>
      <c r="C116">
        <v>8800520</v>
      </c>
      <c r="D116" t="s">
        <v>152</v>
      </c>
      <c r="E116" t="s">
        <v>152</v>
      </c>
      <c r="F116" t="s">
        <v>294</v>
      </c>
      <c r="G116" t="s">
        <v>167</v>
      </c>
      <c r="H116">
        <v>39009</v>
      </c>
      <c r="I116" t="s">
        <v>61</v>
      </c>
      <c r="K116" t="s">
        <v>62</v>
      </c>
      <c r="L116">
        <v>28</v>
      </c>
      <c r="N116" t="str">
        <f t="shared" si="5"/>
        <v>0</v>
      </c>
      <c r="O116">
        <v>28</v>
      </c>
      <c r="P116" t="s">
        <v>63</v>
      </c>
      <c r="Q116" t="s">
        <v>65</v>
      </c>
      <c r="R116" t="s">
        <v>65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72</v>
      </c>
      <c r="AO116" t="s">
        <v>81</v>
      </c>
      <c r="AP116" t="b">
        <v>0</v>
      </c>
      <c r="AQ116" t="b">
        <v>0</v>
      </c>
      <c r="AR116" t="s">
        <v>74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C116">
        <v>8800500</v>
      </c>
      <c r="BD116" t="s">
        <v>61</v>
      </c>
    </row>
    <row r="117" spans="1:56" x14ac:dyDescent="0.25">
      <c r="A117" t="s">
        <v>56</v>
      </c>
      <c r="B117" t="s">
        <v>57</v>
      </c>
      <c r="C117">
        <v>2000360</v>
      </c>
      <c r="D117" t="s">
        <v>83</v>
      </c>
      <c r="E117" t="s">
        <v>83</v>
      </c>
      <c r="F117" t="s">
        <v>59</v>
      </c>
      <c r="G117" t="s">
        <v>291</v>
      </c>
      <c r="H117">
        <v>33001</v>
      </c>
      <c r="I117" t="s">
        <v>61</v>
      </c>
      <c r="K117" t="s">
        <v>62</v>
      </c>
      <c r="L117">
        <v>30</v>
      </c>
      <c r="M117" t="str">
        <f>"0"</f>
        <v>0</v>
      </c>
      <c r="N117" t="str">
        <f t="shared" si="5"/>
        <v>0</v>
      </c>
      <c r="O117">
        <v>30</v>
      </c>
      <c r="P117" t="s">
        <v>63</v>
      </c>
      <c r="Q117" t="s">
        <v>64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71</v>
      </c>
      <c r="AK117" t="s">
        <v>61</v>
      </c>
      <c r="AL117" t="s">
        <v>61</v>
      </c>
      <c r="AM117" t="s">
        <v>61</v>
      </c>
      <c r="AN117" t="s">
        <v>72</v>
      </c>
      <c r="AO117" t="s">
        <v>73</v>
      </c>
      <c r="AP117" t="b">
        <v>0</v>
      </c>
      <c r="AQ117" t="b">
        <v>0</v>
      </c>
      <c r="AR117" t="s">
        <v>74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56</v>
      </c>
      <c r="B118" t="s">
        <v>127</v>
      </c>
      <c r="C118">
        <v>2001310</v>
      </c>
      <c r="D118" t="s">
        <v>152</v>
      </c>
      <c r="E118" t="s">
        <v>152</v>
      </c>
      <c r="F118" t="s">
        <v>128</v>
      </c>
      <c r="G118" t="s">
        <v>295</v>
      </c>
      <c r="H118" t="str">
        <f>"07005"</f>
        <v>07005</v>
      </c>
      <c r="I118" t="s">
        <v>61</v>
      </c>
      <c r="K118" t="s">
        <v>62</v>
      </c>
      <c r="L118">
        <v>30</v>
      </c>
      <c r="M118" t="str">
        <f>"0"</f>
        <v>0</v>
      </c>
      <c r="N118" t="str">
        <f t="shared" si="5"/>
        <v>0</v>
      </c>
      <c r="O118">
        <v>30</v>
      </c>
      <c r="P118" t="s">
        <v>63</v>
      </c>
      <c r="Q118" t="s">
        <v>65</v>
      </c>
      <c r="R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103</v>
      </c>
      <c r="AB118">
        <v>230</v>
      </c>
      <c r="AC118" t="s">
        <v>69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72</v>
      </c>
      <c r="AO118" t="s">
        <v>73</v>
      </c>
      <c r="AP118" t="b">
        <v>0</v>
      </c>
      <c r="AQ118" t="b">
        <v>0</v>
      </c>
      <c r="AR118" t="s">
        <v>74</v>
      </c>
      <c r="AS118" t="b">
        <v>0</v>
      </c>
      <c r="AT118" t="s">
        <v>61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56</v>
      </c>
      <c r="B119" t="s">
        <v>124</v>
      </c>
      <c r="C119">
        <v>2001340</v>
      </c>
      <c r="D119" t="s">
        <v>152</v>
      </c>
      <c r="E119" t="s">
        <v>152</v>
      </c>
      <c r="F119" t="s">
        <v>125</v>
      </c>
      <c r="G119" t="s">
        <v>296</v>
      </c>
      <c r="H119">
        <v>25004</v>
      </c>
      <c r="I119" t="s">
        <v>61</v>
      </c>
      <c r="K119" t="s">
        <v>62</v>
      </c>
      <c r="L119">
        <v>34</v>
      </c>
      <c r="M119" t="str">
        <f>"0"</f>
        <v>0</v>
      </c>
      <c r="N119" t="str">
        <f t="shared" si="5"/>
        <v>0</v>
      </c>
      <c r="O119">
        <v>34</v>
      </c>
      <c r="P119" t="s">
        <v>63</v>
      </c>
      <c r="Q119" t="s">
        <v>65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72</v>
      </c>
      <c r="AO119" t="s">
        <v>73</v>
      </c>
      <c r="AP119" t="b">
        <v>0</v>
      </c>
      <c r="AQ119" t="b">
        <v>0</v>
      </c>
      <c r="AR119" t="s">
        <v>74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100</v>
      </c>
      <c r="B120" t="s">
        <v>297</v>
      </c>
      <c r="C120" t="s">
        <v>298</v>
      </c>
      <c r="D120" t="s">
        <v>152</v>
      </c>
      <c r="E120" t="s">
        <v>152</v>
      </c>
      <c r="F120" t="s">
        <v>206</v>
      </c>
      <c r="G120" t="s">
        <v>207</v>
      </c>
      <c r="H120" t="str">
        <f>"04002"</f>
        <v>04002</v>
      </c>
      <c r="I120" t="s">
        <v>61</v>
      </c>
      <c r="K120" t="s">
        <v>62</v>
      </c>
      <c r="L120">
        <v>25</v>
      </c>
      <c r="N120" t="str">
        <f t="shared" si="5"/>
        <v>0</v>
      </c>
      <c r="O120">
        <v>25</v>
      </c>
      <c r="P120" t="s">
        <v>63</v>
      </c>
      <c r="Q120" t="s">
        <v>64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0</v>
      </c>
      <c r="Z120" t="b">
        <v>0</v>
      </c>
      <c r="AA120">
        <v>999</v>
      </c>
      <c r="AB120">
        <v>1</v>
      </c>
      <c r="AC120" t="s">
        <v>69</v>
      </c>
      <c r="AD120" t="b">
        <v>1</v>
      </c>
      <c r="AE120" t="b">
        <v>1</v>
      </c>
      <c r="AF120" t="s">
        <v>70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72</v>
      </c>
      <c r="AO120" t="s">
        <v>81</v>
      </c>
      <c r="AP120" t="b">
        <v>0</v>
      </c>
      <c r="AQ120" t="b">
        <v>0</v>
      </c>
      <c r="AR120" t="s">
        <v>74</v>
      </c>
      <c r="AS120" t="b">
        <v>0</v>
      </c>
      <c r="AT120" t="s">
        <v>90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155</v>
      </c>
      <c r="B121" t="s">
        <v>156</v>
      </c>
      <c r="C121">
        <v>1009360</v>
      </c>
      <c r="D121" t="s">
        <v>152</v>
      </c>
      <c r="E121" t="s">
        <v>152</v>
      </c>
      <c r="F121" t="s">
        <v>157</v>
      </c>
      <c r="G121" t="s">
        <v>133</v>
      </c>
      <c r="H121">
        <v>25056</v>
      </c>
      <c r="I121" t="s">
        <v>61</v>
      </c>
      <c r="K121" t="s">
        <v>62</v>
      </c>
      <c r="L121">
        <v>30</v>
      </c>
      <c r="M121" t="str">
        <f>"0"</f>
        <v>0</v>
      </c>
      <c r="N121" t="str">
        <f t="shared" si="5"/>
        <v>0</v>
      </c>
      <c r="O121">
        <v>30</v>
      </c>
      <c r="P121" t="s">
        <v>63</v>
      </c>
      <c r="Q121" t="s">
        <v>64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72</v>
      </c>
      <c r="AO121" t="s">
        <v>73</v>
      </c>
      <c r="AP121" t="b">
        <v>0</v>
      </c>
      <c r="AQ121" t="b">
        <v>0</v>
      </c>
      <c r="AR121" t="s">
        <v>74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100</v>
      </c>
      <c r="B122" t="s">
        <v>114</v>
      </c>
      <c r="C122" t="s">
        <v>115</v>
      </c>
      <c r="D122" t="s">
        <v>152</v>
      </c>
      <c r="E122" t="s">
        <v>152</v>
      </c>
      <c r="F122" t="s">
        <v>103</v>
      </c>
      <c r="G122" t="s">
        <v>172</v>
      </c>
      <c r="H122">
        <v>19018</v>
      </c>
      <c r="I122" t="s">
        <v>61</v>
      </c>
      <c r="K122" t="s">
        <v>62</v>
      </c>
      <c r="L122">
        <v>25</v>
      </c>
      <c r="N122" t="str">
        <f t="shared" si="5"/>
        <v>0</v>
      </c>
      <c r="O122">
        <v>25</v>
      </c>
      <c r="P122" t="s">
        <v>63</v>
      </c>
      <c r="Q122" t="s">
        <v>64</v>
      </c>
      <c r="R122" t="s">
        <v>65</v>
      </c>
      <c r="S122" t="s">
        <v>66</v>
      </c>
      <c r="T122" t="s">
        <v>61</v>
      </c>
      <c r="U122" t="s">
        <v>68</v>
      </c>
      <c r="V122" t="s">
        <v>68</v>
      </c>
      <c r="X122" t="b">
        <v>0</v>
      </c>
      <c r="Y122" t="b">
        <v>0</v>
      </c>
      <c r="Z122" t="b">
        <v>0</v>
      </c>
      <c r="AA122">
        <v>999</v>
      </c>
      <c r="AB122">
        <v>1</v>
      </c>
      <c r="AC122" t="s">
        <v>69</v>
      </c>
      <c r="AD122" t="b">
        <v>1</v>
      </c>
      <c r="AE122" t="b">
        <v>1</v>
      </c>
      <c r="AF122" t="s">
        <v>70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72</v>
      </c>
      <c r="AO122" t="s">
        <v>81</v>
      </c>
      <c r="AP122" t="b">
        <v>0</v>
      </c>
      <c r="AQ122" t="b">
        <v>0</v>
      </c>
      <c r="AR122" t="s">
        <v>74</v>
      </c>
      <c r="AS122" t="b">
        <v>0</v>
      </c>
      <c r="AT122" t="s">
        <v>61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299</v>
      </c>
      <c r="B123" t="s">
        <v>300</v>
      </c>
      <c r="C123">
        <v>2109310</v>
      </c>
      <c r="D123" t="s">
        <v>132</v>
      </c>
      <c r="E123" t="s">
        <v>132</v>
      </c>
      <c r="G123" t="s">
        <v>80</v>
      </c>
      <c r="H123">
        <v>25061</v>
      </c>
      <c r="I123" t="s">
        <v>61</v>
      </c>
      <c r="K123" t="s">
        <v>62</v>
      </c>
      <c r="L123">
        <v>28</v>
      </c>
      <c r="M123" t="str">
        <f>"0"</f>
        <v>0</v>
      </c>
      <c r="N123" t="str">
        <f t="shared" si="5"/>
        <v>0</v>
      </c>
      <c r="O123">
        <v>28</v>
      </c>
      <c r="P123" t="s">
        <v>63</v>
      </c>
      <c r="Q123" t="s">
        <v>65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>
        <v>230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72</v>
      </c>
      <c r="AO123" t="s">
        <v>188</v>
      </c>
      <c r="AP123" t="b">
        <v>0</v>
      </c>
      <c r="AQ123" t="b">
        <v>0</v>
      </c>
      <c r="AR123" t="s">
        <v>74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100</v>
      </c>
      <c r="B124" t="s">
        <v>108</v>
      </c>
      <c r="C124" t="s">
        <v>109</v>
      </c>
      <c r="D124" t="s">
        <v>152</v>
      </c>
      <c r="E124" t="s">
        <v>152</v>
      </c>
      <c r="F124" t="s">
        <v>103</v>
      </c>
      <c r="G124" t="s">
        <v>129</v>
      </c>
      <c r="H124">
        <v>19018</v>
      </c>
      <c r="I124" t="s">
        <v>61</v>
      </c>
      <c r="K124" t="s">
        <v>62</v>
      </c>
      <c r="L124">
        <v>25</v>
      </c>
      <c r="N124" t="str">
        <f t="shared" si="5"/>
        <v>0</v>
      </c>
      <c r="O124">
        <v>25</v>
      </c>
      <c r="P124" t="s">
        <v>63</v>
      </c>
      <c r="Q124" t="s">
        <v>65</v>
      </c>
      <c r="R124" t="s">
        <v>65</v>
      </c>
      <c r="S124" t="s">
        <v>66</v>
      </c>
      <c r="T124" t="s">
        <v>61</v>
      </c>
      <c r="U124" t="s">
        <v>68</v>
      </c>
      <c r="V124" t="s">
        <v>68</v>
      </c>
      <c r="X124" t="b">
        <v>0</v>
      </c>
      <c r="Y124" t="b">
        <v>0</v>
      </c>
      <c r="Z124" t="b">
        <v>0</v>
      </c>
      <c r="AA124">
        <v>999</v>
      </c>
      <c r="AB124">
        <v>1</v>
      </c>
      <c r="AC124" t="s">
        <v>69</v>
      </c>
      <c r="AD124" t="b">
        <v>1</v>
      </c>
      <c r="AE124" t="b">
        <v>1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72</v>
      </c>
      <c r="AO124" t="s">
        <v>81</v>
      </c>
      <c r="AP124" t="b">
        <v>0</v>
      </c>
      <c r="AQ124" t="b">
        <v>0</v>
      </c>
      <c r="AR124" t="s">
        <v>74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D124" t="s">
        <v>61</v>
      </c>
    </row>
    <row r="125" spans="1:56" x14ac:dyDescent="0.25">
      <c r="A125" t="s">
        <v>100</v>
      </c>
      <c r="B125" t="s">
        <v>105</v>
      </c>
      <c r="C125" t="s">
        <v>106</v>
      </c>
      <c r="D125" t="s">
        <v>152</v>
      </c>
      <c r="E125" t="s">
        <v>152</v>
      </c>
      <c r="F125" t="s">
        <v>103</v>
      </c>
      <c r="G125" t="s">
        <v>301</v>
      </c>
      <c r="H125">
        <v>19018</v>
      </c>
      <c r="I125" t="s">
        <v>61</v>
      </c>
      <c r="K125" t="s">
        <v>62</v>
      </c>
      <c r="L125">
        <v>25</v>
      </c>
      <c r="N125" t="str">
        <f t="shared" si="5"/>
        <v>0</v>
      </c>
      <c r="O125">
        <v>25</v>
      </c>
      <c r="P125" t="s">
        <v>63</v>
      </c>
      <c r="Q125" t="s">
        <v>65</v>
      </c>
      <c r="R125" t="s">
        <v>65</v>
      </c>
      <c r="S125" t="s">
        <v>66</v>
      </c>
      <c r="T125" t="s">
        <v>61</v>
      </c>
      <c r="U125" t="s">
        <v>68</v>
      </c>
      <c r="V125" t="s">
        <v>68</v>
      </c>
      <c r="X125" t="b">
        <v>0</v>
      </c>
      <c r="Y125" t="b">
        <v>0</v>
      </c>
      <c r="Z125" t="b">
        <v>0</v>
      </c>
      <c r="AA125">
        <v>999</v>
      </c>
      <c r="AB125">
        <v>1</v>
      </c>
      <c r="AC125" t="s">
        <v>69</v>
      </c>
      <c r="AD125" t="b">
        <v>1</v>
      </c>
      <c r="AE125" t="b">
        <v>1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72</v>
      </c>
      <c r="AO125" t="s">
        <v>81</v>
      </c>
      <c r="AP125" t="b">
        <v>0</v>
      </c>
      <c r="AQ125" t="b">
        <v>0</v>
      </c>
      <c r="AR125" t="s">
        <v>74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100</v>
      </c>
      <c r="B126" t="s">
        <v>101</v>
      </c>
      <c r="C126" t="s">
        <v>102</v>
      </c>
      <c r="D126" t="s">
        <v>152</v>
      </c>
      <c r="E126" t="s">
        <v>152</v>
      </c>
      <c r="F126" t="s">
        <v>103</v>
      </c>
      <c r="G126" t="s">
        <v>85</v>
      </c>
      <c r="H126">
        <v>19018</v>
      </c>
      <c r="I126" t="s">
        <v>61</v>
      </c>
      <c r="K126" t="s">
        <v>62</v>
      </c>
      <c r="L126">
        <v>25</v>
      </c>
      <c r="N126" t="str">
        <f t="shared" si="5"/>
        <v>0</v>
      </c>
      <c r="O126">
        <v>25</v>
      </c>
      <c r="P126" t="s">
        <v>63</v>
      </c>
      <c r="Q126" t="s">
        <v>64</v>
      </c>
      <c r="R126" t="s">
        <v>65</v>
      </c>
      <c r="S126" t="s">
        <v>66</v>
      </c>
      <c r="T126" t="s">
        <v>61</v>
      </c>
      <c r="U126" t="s">
        <v>68</v>
      </c>
      <c r="V126" t="s">
        <v>68</v>
      </c>
      <c r="X126" t="b">
        <v>0</v>
      </c>
      <c r="Y126" t="b">
        <v>0</v>
      </c>
      <c r="Z126" t="b">
        <v>0</v>
      </c>
      <c r="AA126">
        <v>999</v>
      </c>
      <c r="AB126">
        <v>1</v>
      </c>
      <c r="AC126" t="s">
        <v>69</v>
      </c>
      <c r="AD126" t="b">
        <v>1</v>
      </c>
      <c r="AE126" t="b">
        <v>1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72</v>
      </c>
      <c r="AO126" t="s">
        <v>81</v>
      </c>
      <c r="AP126" t="b">
        <v>0</v>
      </c>
      <c r="AQ126" t="b">
        <v>0</v>
      </c>
      <c r="AR126" t="s">
        <v>74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299</v>
      </c>
      <c r="B127" t="s">
        <v>302</v>
      </c>
      <c r="C127">
        <v>2109420</v>
      </c>
      <c r="D127" t="s">
        <v>152</v>
      </c>
      <c r="E127" t="s">
        <v>152</v>
      </c>
      <c r="F127" t="s">
        <v>303</v>
      </c>
      <c r="G127" t="s">
        <v>265</v>
      </c>
      <c r="H127">
        <v>25050</v>
      </c>
      <c r="I127" t="s">
        <v>61</v>
      </c>
      <c r="K127" t="s">
        <v>62</v>
      </c>
      <c r="L127">
        <v>30</v>
      </c>
      <c r="M127" t="str">
        <f>"0"</f>
        <v>0</v>
      </c>
      <c r="N127" t="str">
        <f t="shared" si="5"/>
        <v>0</v>
      </c>
      <c r="O127">
        <v>30</v>
      </c>
      <c r="P127" t="s">
        <v>63</v>
      </c>
      <c r="Q127" t="s">
        <v>64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>
        <v>230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72</v>
      </c>
      <c r="AO127" t="s">
        <v>73</v>
      </c>
      <c r="AP127" t="b">
        <v>0</v>
      </c>
      <c r="AQ127" t="b">
        <v>0</v>
      </c>
      <c r="AR127" t="s">
        <v>74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77</v>
      </c>
      <c r="B128" t="s">
        <v>91</v>
      </c>
      <c r="C128">
        <v>8300310</v>
      </c>
      <c r="D128" t="s">
        <v>152</v>
      </c>
      <c r="E128" t="s">
        <v>152</v>
      </c>
      <c r="F128" t="s">
        <v>304</v>
      </c>
      <c r="G128" t="s">
        <v>305</v>
      </c>
      <c r="H128" t="str">
        <f>"05002"</f>
        <v>05002</v>
      </c>
      <c r="I128" t="s">
        <v>61</v>
      </c>
      <c r="K128" t="s">
        <v>62</v>
      </c>
      <c r="L128">
        <v>12</v>
      </c>
      <c r="N128" t="str">
        <f t="shared" si="5"/>
        <v>0</v>
      </c>
      <c r="O128">
        <v>12</v>
      </c>
      <c r="P128" t="s">
        <v>93</v>
      </c>
      <c r="Q128" t="s">
        <v>65</v>
      </c>
      <c r="R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300</v>
      </c>
      <c r="AB128">
        <v>230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86</v>
      </c>
      <c r="AO128" t="s">
        <v>81</v>
      </c>
      <c r="AP128" t="b">
        <v>0</v>
      </c>
      <c r="AQ128" t="b">
        <v>0</v>
      </c>
      <c r="AR128" t="s">
        <v>74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C128">
        <v>8300310</v>
      </c>
      <c r="BD128" t="s">
        <v>61</v>
      </c>
    </row>
    <row r="129" spans="1:56" x14ac:dyDescent="0.25">
      <c r="A129" t="s">
        <v>77</v>
      </c>
      <c r="B129" t="s">
        <v>91</v>
      </c>
      <c r="C129">
        <v>8300310</v>
      </c>
      <c r="D129" t="s">
        <v>152</v>
      </c>
      <c r="E129" t="s">
        <v>152</v>
      </c>
      <c r="F129" t="s">
        <v>304</v>
      </c>
      <c r="G129" t="s">
        <v>306</v>
      </c>
      <c r="H129" t="str">
        <f>"05002"</f>
        <v>05002</v>
      </c>
      <c r="I129" t="s">
        <v>61</v>
      </c>
      <c r="K129" t="s">
        <v>62</v>
      </c>
      <c r="L129">
        <v>10</v>
      </c>
      <c r="N129" t="str">
        <f t="shared" si="5"/>
        <v>0</v>
      </c>
      <c r="O129">
        <v>10</v>
      </c>
      <c r="P129" t="s">
        <v>95</v>
      </c>
      <c r="Q129" t="s">
        <v>65</v>
      </c>
      <c r="R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300</v>
      </c>
      <c r="AB129">
        <v>230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86</v>
      </c>
      <c r="AO129" t="s">
        <v>81</v>
      </c>
      <c r="AP129" t="b">
        <v>0</v>
      </c>
      <c r="AQ129" t="b">
        <v>0</v>
      </c>
      <c r="AR129" t="s">
        <v>74</v>
      </c>
      <c r="AS129" t="b">
        <v>0</v>
      </c>
      <c r="AT129" t="s">
        <v>61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C129">
        <v>8300310</v>
      </c>
      <c r="BD129" t="s">
        <v>61</v>
      </c>
    </row>
    <row r="130" spans="1:56" x14ac:dyDescent="0.25">
      <c r="A130" t="s">
        <v>77</v>
      </c>
      <c r="B130" t="s">
        <v>82</v>
      </c>
      <c r="C130">
        <v>8300320</v>
      </c>
      <c r="D130" t="s">
        <v>152</v>
      </c>
      <c r="E130" t="s">
        <v>152</v>
      </c>
      <c r="F130" t="s">
        <v>304</v>
      </c>
      <c r="G130" t="s">
        <v>110</v>
      </c>
      <c r="H130" t="str">
        <f>"05002"</f>
        <v>05002</v>
      </c>
      <c r="I130" t="s">
        <v>61</v>
      </c>
      <c r="K130" t="s">
        <v>62</v>
      </c>
      <c r="L130">
        <v>20</v>
      </c>
      <c r="N130" t="str">
        <f t="shared" si="5"/>
        <v>0</v>
      </c>
      <c r="O130">
        <v>20</v>
      </c>
      <c r="P130" t="s">
        <v>63</v>
      </c>
      <c r="Q130" t="s">
        <v>65</v>
      </c>
      <c r="R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300</v>
      </c>
      <c r="AB130">
        <v>230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86</v>
      </c>
      <c r="AO130" t="s">
        <v>81</v>
      </c>
      <c r="AP130" t="b">
        <v>0</v>
      </c>
      <c r="AQ130" t="b">
        <v>0</v>
      </c>
      <c r="AR130" t="s">
        <v>74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C130">
        <v>8300320</v>
      </c>
      <c r="BD130" t="s">
        <v>61</v>
      </c>
    </row>
    <row r="131" spans="1:56" x14ac:dyDescent="0.25">
      <c r="A131" t="s">
        <v>77</v>
      </c>
      <c r="B131" t="s">
        <v>307</v>
      </c>
      <c r="C131">
        <v>8801000</v>
      </c>
      <c r="D131" t="s">
        <v>58</v>
      </c>
      <c r="E131" t="s">
        <v>58</v>
      </c>
      <c r="F131" t="s">
        <v>286</v>
      </c>
      <c r="G131" t="s">
        <v>308</v>
      </c>
      <c r="H131">
        <v>39001</v>
      </c>
      <c r="I131" t="s">
        <v>61</v>
      </c>
      <c r="K131" t="s">
        <v>62</v>
      </c>
      <c r="L131">
        <v>25</v>
      </c>
      <c r="N131" t="str">
        <f t="shared" si="5"/>
        <v>0</v>
      </c>
      <c r="O131">
        <v>25</v>
      </c>
      <c r="P131" t="s">
        <v>63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300</v>
      </c>
      <c r="AB131">
        <v>230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72</v>
      </c>
      <c r="AO131" t="s">
        <v>81</v>
      </c>
      <c r="AP131" t="b">
        <v>0</v>
      </c>
      <c r="AQ131" t="b">
        <v>0</v>
      </c>
      <c r="AR131" t="s">
        <v>74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C131">
        <v>8801000</v>
      </c>
      <c r="BD131" t="s">
        <v>61</v>
      </c>
    </row>
    <row r="132" spans="1:56" x14ac:dyDescent="0.25">
      <c r="A132" t="s">
        <v>77</v>
      </c>
      <c r="B132" t="s">
        <v>309</v>
      </c>
      <c r="C132">
        <v>8801000</v>
      </c>
      <c r="D132" t="s">
        <v>58</v>
      </c>
      <c r="E132" t="s">
        <v>58</v>
      </c>
      <c r="F132" t="s">
        <v>294</v>
      </c>
      <c r="G132" t="s">
        <v>310</v>
      </c>
      <c r="H132">
        <v>39009</v>
      </c>
      <c r="I132" t="s">
        <v>61</v>
      </c>
      <c r="K132" t="s">
        <v>62</v>
      </c>
      <c r="L132">
        <v>28</v>
      </c>
      <c r="N132" t="str">
        <f t="shared" si="5"/>
        <v>0</v>
      </c>
      <c r="O132">
        <v>28</v>
      </c>
      <c r="P132" t="s">
        <v>63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300</v>
      </c>
      <c r="AB132">
        <v>230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72</v>
      </c>
      <c r="AO132" t="s">
        <v>81</v>
      </c>
      <c r="AP132" t="b">
        <v>0</v>
      </c>
      <c r="AQ132" t="b">
        <v>0</v>
      </c>
      <c r="AR132" t="s">
        <v>74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C132">
        <v>8801000</v>
      </c>
      <c r="BD132" t="s">
        <v>61</v>
      </c>
    </row>
    <row r="133" spans="1:56" x14ac:dyDescent="0.25">
      <c r="A133" t="s">
        <v>77</v>
      </c>
      <c r="B133" t="s">
        <v>309</v>
      </c>
      <c r="C133">
        <v>8801000</v>
      </c>
      <c r="D133" t="s">
        <v>58</v>
      </c>
      <c r="E133" t="s">
        <v>58</v>
      </c>
      <c r="F133" t="s">
        <v>293</v>
      </c>
      <c r="G133" t="s">
        <v>311</v>
      </c>
      <c r="H133">
        <v>39013</v>
      </c>
      <c r="I133" t="s">
        <v>61</v>
      </c>
      <c r="K133" t="s">
        <v>62</v>
      </c>
      <c r="L133">
        <v>28</v>
      </c>
      <c r="N133" t="str">
        <f t="shared" si="5"/>
        <v>0</v>
      </c>
      <c r="O133">
        <v>28</v>
      </c>
      <c r="P133" t="s">
        <v>63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300</v>
      </c>
      <c r="AB133">
        <v>230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72</v>
      </c>
      <c r="AO133" t="s">
        <v>81</v>
      </c>
      <c r="AP133" t="b">
        <v>0</v>
      </c>
      <c r="AQ133" t="b">
        <v>0</v>
      </c>
      <c r="AR133" t="s">
        <v>74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C133">
        <v>8801000</v>
      </c>
      <c r="BD133" t="s">
        <v>61</v>
      </c>
    </row>
    <row r="134" spans="1:56" x14ac:dyDescent="0.25">
      <c r="A134" t="s">
        <v>77</v>
      </c>
      <c r="B134" t="s">
        <v>312</v>
      </c>
      <c r="C134">
        <v>8405110</v>
      </c>
      <c r="D134" t="s">
        <v>152</v>
      </c>
      <c r="E134" t="s">
        <v>152</v>
      </c>
      <c r="F134" t="s">
        <v>313</v>
      </c>
      <c r="G134" t="s">
        <v>263</v>
      </c>
      <c r="H134" t="str">
        <f>"05003"</f>
        <v>05003</v>
      </c>
      <c r="I134" t="s">
        <v>61</v>
      </c>
      <c r="K134" t="s">
        <v>62</v>
      </c>
      <c r="L134">
        <v>17</v>
      </c>
      <c r="N134" t="str">
        <f t="shared" si="5"/>
        <v>0</v>
      </c>
      <c r="O134">
        <v>17</v>
      </c>
      <c r="P134" t="s">
        <v>63</v>
      </c>
      <c r="Q134" t="s">
        <v>65</v>
      </c>
      <c r="R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300</v>
      </c>
      <c r="AB134">
        <v>230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72</v>
      </c>
      <c r="AO134" t="s">
        <v>81</v>
      </c>
      <c r="AP134" t="b">
        <v>0</v>
      </c>
      <c r="AQ134" t="b">
        <v>0</v>
      </c>
      <c r="AR134" t="s">
        <v>74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C134">
        <v>8405100</v>
      </c>
      <c r="BD134" t="s">
        <v>61</v>
      </c>
    </row>
    <row r="135" spans="1:56" x14ac:dyDescent="0.25">
      <c r="A135" t="s">
        <v>77</v>
      </c>
      <c r="B135" t="s">
        <v>314</v>
      </c>
      <c r="C135">
        <v>8500365</v>
      </c>
      <c r="D135" t="s">
        <v>152</v>
      </c>
      <c r="E135" t="s">
        <v>152</v>
      </c>
      <c r="F135" t="s">
        <v>304</v>
      </c>
      <c r="G135" t="s">
        <v>92</v>
      </c>
      <c r="H135" t="str">
        <f>"05002"</f>
        <v>05002</v>
      </c>
      <c r="I135" t="s">
        <v>61</v>
      </c>
      <c r="K135" t="s">
        <v>62</v>
      </c>
      <c r="L135">
        <v>25</v>
      </c>
      <c r="N135" t="str">
        <f t="shared" si="5"/>
        <v>0</v>
      </c>
      <c r="O135">
        <v>25</v>
      </c>
      <c r="P135" t="s">
        <v>93</v>
      </c>
      <c r="Q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300</v>
      </c>
      <c r="AB135">
        <v>230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72</v>
      </c>
      <c r="AO135" t="s">
        <v>81</v>
      </c>
      <c r="AP135" t="b">
        <v>0</v>
      </c>
      <c r="AQ135" t="b">
        <v>0</v>
      </c>
      <c r="AR135" t="s">
        <v>74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C135">
        <v>8500365</v>
      </c>
      <c r="BD135" t="s">
        <v>61</v>
      </c>
    </row>
    <row r="136" spans="1:56" x14ac:dyDescent="0.25">
      <c r="A136" t="s">
        <v>77</v>
      </c>
      <c r="B136" t="s">
        <v>314</v>
      </c>
      <c r="C136">
        <v>8500365</v>
      </c>
      <c r="D136" t="s">
        <v>152</v>
      </c>
      <c r="E136" t="s">
        <v>152</v>
      </c>
      <c r="F136" t="s">
        <v>304</v>
      </c>
      <c r="G136" t="s">
        <v>143</v>
      </c>
      <c r="H136" t="str">
        <f>"05002"</f>
        <v>05002</v>
      </c>
      <c r="I136" t="s">
        <v>61</v>
      </c>
      <c r="K136" t="s">
        <v>62</v>
      </c>
      <c r="L136">
        <v>25</v>
      </c>
      <c r="N136" t="str">
        <f t="shared" si="5"/>
        <v>0</v>
      </c>
      <c r="O136">
        <v>25</v>
      </c>
      <c r="P136" t="s">
        <v>95</v>
      </c>
      <c r="Q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300</v>
      </c>
      <c r="AB136">
        <v>230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72</v>
      </c>
      <c r="AO136" t="s">
        <v>81</v>
      </c>
      <c r="AP136" t="b">
        <v>0</v>
      </c>
      <c r="AQ136" t="b">
        <v>0</v>
      </c>
      <c r="AR136" t="s">
        <v>74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C136">
        <v>8500365</v>
      </c>
      <c r="BD136" t="s">
        <v>61</v>
      </c>
    </row>
    <row r="137" spans="1:56" x14ac:dyDescent="0.25">
      <c r="A137" t="s">
        <v>77</v>
      </c>
      <c r="B137" t="s">
        <v>314</v>
      </c>
      <c r="C137">
        <v>8500365</v>
      </c>
      <c r="D137" t="s">
        <v>58</v>
      </c>
      <c r="E137" t="s">
        <v>58</v>
      </c>
      <c r="F137" t="s">
        <v>304</v>
      </c>
      <c r="G137" t="s">
        <v>275</v>
      </c>
      <c r="H137" t="str">
        <f>"05002"</f>
        <v>05002</v>
      </c>
      <c r="I137" t="s">
        <v>61</v>
      </c>
      <c r="K137" t="s">
        <v>62</v>
      </c>
      <c r="L137">
        <v>25</v>
      </c>
      <c r="N137" t="str">
        <f t="shared" si="5"/>
        <v>0</v>
      </c>
      <c r="O137">
        <v>25</v>
      </c>
      <c r="P137" t="s">
        <v>95</v>
      </c>
      <c r="Q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300</v>
      </c>
      <c r="AB137">
        <v>230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72</v>
      </c>
      <c r="AO137" t="s">
        <v>81</v>
      </c>
      <c r="AP137" t="b">
        <v>0</v>
      </c>
      <c r="AQ137" t="b">
        <v>0</v>
      </c>
      <c r="AR137" t="s">
        <v>74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C137">
        <v>8500365</v>
      </c>
      <c r="BD137" t="s">
        <v>61</v>
      </c>
    </row>
    <row r="138" spans="1:56" x14ac:dyDescent="0.25">
      <c r="A138" t="s">
        <v>77</v>
      </c>
      <c r="B138" t="s">
        <v>314</v>
      </c>
      <c r="C138">
        <v>8500365</v>
      </c>
      <c r="D138" t="s">
        <v>58</v>
      </c>
      <c r="E138" t="s">
        <v>58</v>
      </c>
      <c r="F138" t="s">
        <v>304</v>
      </c>
      <c r="G138" t="s">
        <v>279</v>
      </c>
      <c r="H138" t="str">
        <f>"05002"</f>
        <v>05002</v>
      </c>
      <c r="I138" t="s">
        <v>61</v>
      </c>
      <c r="K138" t="s">
        <v>62</v>
      </c>
      <c r="L138">
        <v>25</v>
      </c>
      <c r="N138" t="str">
        <f t="shared" si="5"/>
        <v>0</v>
      </c>
      <c r="O138">
        <v>25</v>
      </c>
      <c r="P138" t="s">
        <v>93</v>
      </c>
      <c r="Q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300</v>
      </c>
      <c r="AB138">
        <v>230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72</v>
      </c>
      <c r="AO138" t="s">
        <v>81</v>
      </c>
      <c r="AP138" t="b">
        <v>0</v>
      </c>
      <c r="AQ138" t="b">
        <v>0</v>
      </c>
      <c r="AR138" t="s">
        <v>74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C138">
        <v>8500365</v>
      </c>
      <c r="BD138" t="s">
        <v>61</v>
      </c>
    </row>
    <row r="139" spans="1:56" x14ac:dyDescent="0.25">
      <c r="A139" t="s">
        <v>77</v>
      </c>
      <c r="B139" t="s">
        <v>315</v>
      </c>
      <c r="C139">
        <v>8405120</v>
      </c>
      <c r="D139" t="s">
        <v>58</v>
      </c>
      <c r="E139" t="s">
        <v>58</v>
      </c>
      <c r="F139" t="s">
        <v>313</v>
      </c>
      <c r="G139" t="s">
        <v>263</v>
      </c>
      <c r="H139" t="str">
        <f>"05003"</f>
        <v>05003</v>
      </c>
      <c r="I139" t="s">
        <v>61</v>
      </c>
      <c r="K139" t="s">
        <v>62</v>
      </c>
      <c r="L139">
        <v>8</v>
      </c>
      <c r="N139" t="str">
        <f t="shared" ref="N139:N202" si="7">"0"</f>
        <v>0</v>
      </c>
      <c r="O139">
        <v>8</v>
      </c>
      <c r="P139" t="s">
        <v>63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300</v>
      </c>
      <c r="AB139">
        <v>230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72</v>
      </c>
      <c r="AO139" t="s">
        <v>81</v>
      </c>
      <c r="AP139" t="b">
        <v>0</v>
      </c>
      <c r="AQ139" t="b">
        <v>0</v>
      </c>
      <c r="AR139" t="s">
        <v>74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C139">
        <v>8405100</v>
      </c>
      <c r="BD139" t="s">
        <v>61</v>
      </c>
    </row>
    <row r="140" spans="1:56" x14ac:dyDescent="0.25">
      <c r="A140" t="s">
        <v>77</v>
      </c>
      <c r="B140" t="s">
        <v>82</v>
      </c>
      <c r="C140">
        <v>8300320</v>
      </c>
      <c r="D140" t="s">
        <v>58</v>
      </c>
      <c r="E140" t="s">
        <v>58</v>
      </c>
      <c r="F140" t="s">
        <v>304</v>
      </c>
      <c r="G140" t="s">
        <v>129</v>
      </c>
      <c r="H140" t="str">
        <f>"05002"</f>
        <v>05002</v>
      </c>
      <c r="I140" t="s">
        <v>61</v>
      </c>
      <c r="K140" t="s">
        <v>62</v>
      </c>
      <c r="L140">
        <v>17</v>
      </c>
      <c r="N140" t="str">
        <f t="shared" si="7"/>
        <v>0</v>
      </c>
      <c r="O140">
        <v>17</v>
      </c>
      <c r="P140" t="s">
        <v>63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300</v>
      </c>
      <c r="AB140">
        <v>230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86</v>
      </c>
      <c r="AO140" t="s">
        <v>81</v>
      </c>
      <c r="AP140" t="b">
        <v>0</v>
      </c>
      <c r="AQ140" t="b">
        <v>0</v>
      </c>
      <c r="AR140" t="s">
        <v>74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C140">
        <v>8300320</v>
      </c>
      <c r="BD140" t="s">
        <v>61</v>
      </c>
    </row>
    <row r="141" spans="1:56" x14ac:dyDescent="0.25">
      <c r="A141" t="s">
        <v>77</v>
      </c>
      <c r="B141" t="s">
        <v>316</v>
      </c>
      <c r="C141">
        <v>9007220</v>
      </c>
      <c r="D141" t="s">
        <v>58</v>
      </c>
      <c r="E141" t="s">
        <v>58</v>
      </c>
      <c r="F141" t="s">
        <v>79</v>
      </c>
      <c r="G141" t="s">
        <v>89</v>
      </c>
      <c r="H141" t="str">
        <f>"09006"</f>
        <v>09006</v>
      </c>
      <c r="I141" t="s">
        <v>61</v>
      </c>
      <c r="K141" t="s">
        <v>62</v>
      </c>
      <c r="L141">
        <v>25</v>
      </c>
      <c r="N141" t="str">
        <f t="shared" si="7"/>
        <v>0</v>
      </c>
      <c r="O141">
        <v>25</v>
      </c>
      <c r="P141" t="s">
        <v>63</v>
      </c>
      <c r="Q141" t="s">
        <v>64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300</v>
      </c>
      <c r="AB141">
        <v>230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72</v>
      </c>
      <c r="AO141" t="s">
        <v>81</v>
      </c>
      <c r="AP141" t="b">
        <v>0</v>
      </c>
      <c r="AQ141" t="b">
        <v>0</v>
      </c>
      <c r="AR141" t="s">
        <v>74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C141">
        <v>9007200</v>
      </c>
      <c r="BD141" t="s">
        <v>61</v>
      </c>
    </row>
    <row r="142" spans="1:56" x14ac:dyDescent="0.25">
      <c r="A142" t="s">
        <v>77</v>
      </c>
      <c r="B142" t="s">
        <v>91</v>
      </c>
      <c r="C142">
        <v>8300310</v>
      </c>
      <c r="D142" t="s">
        <v>58</v>
      </c>
      <c r="E142" t="s">
        <v>58</v>
      </c>
      <c r="F142" t="s">
        <v>304</v>
      </c>
      <c r="G142" t="s">
        <v>317</v>
      </c>
      <c r="H142" t="str">
        <f>"05002"</f>
        <v>05002</v>
      </c>
      <c r="I142" t="s">
        <v>61</v>
      </c>
      <c r="K142" t="s">
        <v>62</v>
      </c>
      <c r="L142">
        <v>10</v>
      </c>
      <c r="N142" t="str">
        <f t="shared" si="7"/>
        <v>0</v>
      </c>
      <c r="O142">
        <v>10</v>
      </c>
      <c r="P142" t="s">
        <v>93</v>
      </c>
      <c r="Q142" t="s">
        <v>65</v>
      </c>
      <c r="R142" t="s">
        <v>65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300</v>
      </c>
      <c r="AB142">
        <v>230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86</v>
      </c>
      <c r="AO142" t="s">
        <v>81</v>
      </c>
      <c r="AP142" t="b">
        <v>0</v>
      </c>
      <c r="AQ142" t="b">
        <v>0</v>
      </c>
      <c r="AR142" t="s">
        <v>74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C142">
        <v>8300310</v>
      </c>
      <c r="BD142" t="s">
        <v>61</v>
      </c>
    </row>
    <row r="143" spans="1:56" x14ac:dyDescent="0.25">
      <c r="A143" t="s">
        <v>77</v>
      </c>
      <c r="B143" t="s">
        <v>91</v>
      </c>
      <c r="C143">
        <v>8300310</v>
      </c>
      <c r="D143" t="s">
        <v>58</v>
      </c>
      <c r="E143" t="s">
        <v>58</v>
      </c>
      <c r="F143" t="s">
        <v>304</v>
      </c>
      <c r="G143" t="s">
        <v>318</v>
      </c>
      <c r="H143" t="str">
        <f>"05002"</f>
        <v>05002</v>
      </c>
      <c r="I143" t="s">
        <v>61</v>
      </c>
      <c r="K143" t="s">
        <v>62</v>
      </c>
      <c r="L143">
        <v>10</v>
      </c>
      <c r="N143" t="str">
        <f t="shared" si="7"/>
        <v>0</v>
      </c>
      <c r="O143">
        <v>10</v>
      </c>
      <c r="P143" t="s">
        <v>95</v>
      </c>
      <c r="Q143" t="s">
        <v>65</v>
      </c>
      <c r="R143" t="s">
        <v>65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300</v>
      </c>
      <c r="AB143">
        <v>230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86</v>
      </c>
      <c r="AO143" t="s">
        <v>81</v>
      </c>
      <c r="AP143" t="b">
        <v>0</v>
      </c>
      <c r="AQ143" t="b">
        <v>0</v>
      </c>
      <c r="AR143" t="s">
        <v>74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C143">
        <v>8300310</v>
      </c>
      <c r="BD143" t="s">
        <v>61</v>
      </c>
    </row>
    <row r="144" spans="1:56" x14ac:dyDescent="0.25">
      <c r="A144" t="s">
        <v>299</v>
      </c>
      <c r="B144" t="s">
        <v>302</v>
      </c>
      <c r="C144">
        <v>2109420</v>
      </c>
      <c r="D144" t="s">
        <v>58</v>
      </c>
      <c r="E144" t="s">
        <v>58</v>
      </c>
      <c r="F144" t="s">
        <v>303</v>
      </c>
      <c r="G144" t="s">
        <v>319</v>
      </c>
      <c r="H144">
        <v>25050</v>
      </c>
      <c r="I144" t="s">
        <v>61</v>
      </c>
      <c r="K144" t="s">
        <v>62</v>
      </c>
      <c r="L144">
        <v>30</v>
      </c>
      <c r="M144" t="str">
        <f>"0"</f>
        <v>0</v>
      </c>
      <c r="N144" t="str">
        <f t="shared" si="7"/>
        <v>0</v>
      </c>
      <c r="O144">
        <v>30</v>
      </c>
      <c r="P144" t="s">
        <v>63</v>
      </c>
      <c r="Q144" t="s">
        <v>64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72</v>
      </c>
      <c r="AO144" t="s">
        <v>73</v>
      </c>
      <c r="AP144" t="b">
        <v>0</v>
      </c>
      <c r="AQ144" t="b">
        <v>0</v>
      </c>
      <c r="AR144" t="s">
        <v>74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77</v>
      </c>
      <c r="B145" t="s">
        <v>320</v>
      </c>
      <c r="C145">
        <v>8111540</v>
      </c>
      <c r="D145" t="s">
        <v>152</v>
      </c>
      <c r="E145" t="s">
        <v>152</v>
      </c>
      <c r="F145" t="s">
        <v>88</v>
      </c>
      <c r="G145" t="s">
        <v>80</v>
      </c>
      <c r="H145">
        <v>26003</v>
      </c>
      <c r="I145" t="s">
        <v>61</v>
      </c>
      <c r="K145" t="s">
        <v>62</v>
      </c>
      <c r="L145">
        <v>30</v>
      </c>
      <c r="N145" t="str">
        <f t="shared" si="7"/>
        <v>0</v>
      </c>
      <c r="O145">
        <v>30</v>
      </c>
      <c r="P145" t="s">
        <v>63</v>
      </c>
      <c r="Q145" t="s">
        <v>64</v>
      </c>
      <c r="R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300</v>
      </c>
      <c r="AB145">
        <v>230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72</v>
      </c>
      <c r="AO145" t="s">
        <v>81</v>
      </c>
      <c r="AP145" t="b">
        <v>0</v>
      </c>
      <c r="AQ145" t="b">
        <v>0</v>
      </c>
      <c r="AR145" t="s">
        <v>74</v>
      </c>
      <c r="AS145" t="b">
        <v>0</v>
      </c>
      <c r="AT145" t="s">
        <v>90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C145">
        <v>8115110</v>
      </c>
      <c r="BD145" t="s">
        <v>61</v>
      </c>
    </row>
    <row r="146" spans="1:56" x14ac:dyDescent="0.25">
      <c r="A146" t="s">
        <v>299</v>
      </c>
      <c r="B146" t="s">
        <v>300</v>
      </c>
      <c r="C146">
        <v>2109310</v>
      </c>
      <c r="D146" t="s">
        <v>75</v>
      </c>
      <c r="E146" t="s">
        <v>75</v>
      </c>
      <c r="G146" t="s">
        <v>172</v>
      </c>
      <c r="H146">
        <v>25061</v>
      </c>
      <c r="I146" t="s">
        <v>61</v>
      </c>
      <c r="K146" t="s">
        <v>62</v>
      </c>
      <c r="L146">
        <v>26</v>
      </c>
      <c r="M146" t="str">
        <f>"0"</f>
        <v>0</v>
      </c>
      <c r="N146" t="str">
        <f t="shared" si="7"/>
        <v>0</v>
      </c>
      <c r="O146">
        <v>26</v>
      </c>
      <c r="P146" t="s">
        <v>63</v>
      </c>
      <c r="Q146" t="s">
        <v>65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72</v>
      </c>
      <c r="AO146" t="s">
        <v>188</v>
      </c>
      <c r="AP146" t="b">
        <v>0</v>
      </c>
      <c r="AQ146" t="b">
        <v>0</v>
      </c>
      <c r="AR146" t="s">
        <v>74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100</v>
      </c>
      <c r="B147" t="s">
        <v>101</v>
      </c>
      <c r="C147" t="s">
        <v>102</v>
      </c>
      <c r="D147" t="s">
        <v>58</v>
      </c>
      <c r="E147" t="s">
        <v>58</v>
      </c>
      <c r="F147" t="s">
        <v>103</v>
      </c>
      <c r="G147" t="s">
        <v>110</v>
      </c>
      <c r="H147">
        <v>19018</v>
      </c>
      <c r="I147" t="s">
        <v>61</v>
      </c>
      <c r="K147" t="s">
        <v>62</v>
      </c>
      <c r="L147">
        <v>25</v>
      </c>
      <c r="N147" t="str">
        <f t="shared" si="7"/>
        <v>0</v>
      </c>
      <c r="O147">
        <v>25</v>
      </c>
      <c r="P147" t="s">
        <v>63</v>
      </c>
      <c r="Q147" t="s">
        <v>64</v>
      </c>
      <c r="R147" t="s">
        <v>65</v>
      </c>
      <c r="S147" t="s">
        <v>66</v>
      </c>
      <c r="T147" t="s">
        <v>61</v>
      </c>
      <c r="U147" t="s">
        <v>68</v>
      </c>
      <c r="V147" t="s">
        <v>68</v>
      </c>
      <c r="X147" t="b">
        <v>0</v>
      </c>
      <c r="Y147" t="b">
        <v>0</v>
      </c>
      <c r="Z147" t="b">
        <v>0</v>
      </c>
      <c r="AA147">
        <v>999</v>
      </c>
      <c r="AB147">
        <v>1</v>
      </c>
      <c r="AC147" t="s">
        <v>69</v>
      </c>
      <c r="AD147" t="b">
        <v>1</v>
      </c>
      <c r="AE147" t="b">
        <v>1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72</v>
      </c>
      <c r="AO147" t="s">
        <v>81</v>
      </c>
      <c r="AP147" t="b">
        <v>0</v>
      </c>
      <c r="AQ147" t="b">
        <v>0</v>
      </c>
      <c r="AR147" t="s">
        <v>74</v>
      </c>
      <c r="AS147" t="b">
        <v>0</v>
      </c>
      <c r="AT147" t="s">
        <v>61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100</v>
      </c>
      <c r="B148" t="s">
        <v>105</v>
      </c>
      <c r="C148" t="s">
        <v>106</v>
      </c>
      <c r="D148" t="s">
        <v>58</v>
      </c>
      <c r="E148" t="s">
        <v>58</v>
      </c>
      <c r="F148" t="s">
        <v>103</v>
      </c>
      <c r="G148" t="s">
        <v>321</v>
      </c>
      <c r="H148">
        <v>19018</v>
      </c>
      <c r="I148" t="s">
        <v>61</v>
      </c>
      <c r="K148" t="s">
        <v>62</v>
      </c>
      <c r="L148">
        <v>25</v>
      </c>
      <c r="N148" t="str">
        <f t="shared" si="7"/>
        <v>0</v>
      </c>
      <c r="O148">
        <v>25</v>
      </c>
      <c r="P148" t="s">
        <v>63</v>
      </c>
      <c r="Q148" t="s">
        <v>65</v>
      </c>
      <c r="R148" t="s">
        <v>65</v>
      </c>
      <c r="S148" t="s">
        <v>66</v>
      </c>
      <c r="T148" t="s">
        <v>61</v>
      </c>
      <c r="U148" t="s">
        <v>68</v>
      </c>
      <c r="V148" t="s">
        <v>68</v>
      </c>
      <c r="X148" t="b">
        <v>0</v>
      </c>
      <c r="Y148" t="b">
        <v>0</v>
      </c>
      <c r="Z148" t="b">
        <v>0</v>
      </c>
      <c r="AA148">
        <v>999</v>
      </c>
      <c r="AB148">
        <v>1</v>
      </c>
      <c r="AC148" t="s">
        <v>69</v>
      </c>
      <c r="AD148" t="b">
        <v>1</v>
      </c>
      <c r="AE148" t="b">
        <v>1</v>
      </c>
      <c r="AF148" t="s">
        <v>70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72</v>
      </c>
      <c r="AO148" t="s">
        <v>81</v>
      </c>
      <c r="AP148" t="b">
        <v>0</v>
      </c>
      <c r="AQ148" t="b">
        <v>0</v>
      </c>
      <c r="AR148" t="s">
        <v>74</v>
      </c>
      <c r="AS148" t="b">
        <v>0</v>
      </c>
      <c r="AT148" t="s">
        <v>61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100</v>
      </c>
      <c r="B149" t="s">
        <v>108</v>
      </c>
      <c r="C149" t="s">
        <v>109</v>
      </c>
      <c r="D149" t="s">
        <v>58</v>
      </c>
      <c r="E149" t="s">
        <v>58</v>
      </c>
      <c r="F149" t="s">
        <v>103</v>
      </c>
      <c r="G149" t="s">
        <v>295</v>
      </c>
      <c r="H149">
        <v>19018</v>
      </c>
      <c r="I149" t="s">
        <v>61</v>
      </c>
      <c r="K149" t="s">
        <v>62</v>
      </c>
      <c r="L149">
        <v>25</v>
      </c>
      <c r="N149" t="str">
        <f t="shared" si="7"/>
        <v>0</v>
      </c>
      <c r="O149">
        <v>25</v>
      </c>
      <c r="P149" t="s">
        <v>63</v>
      </c>
      <c r="Q149" t="s">
        <v>65</v>
      </c>
      <c r="R149" t="s">
        <v>65</v>
      </c>
      <c r="S149" t="s">
        <v>66</v>
      </c>
      <c r="T149" t="s">
        <v>61</v>
      </c>
      <c r="U149" t="s">
        <v>68</v>
      </c>
      <c r="V149" t="s">
        <v>68</v>
      </c>
      <c r="X149" t="b">
        <v>0</v>
      </c>
      <c r="Y149" t="b">
        <v>0</v>
      </c>
      <c r="Z149" t="b">
        <v>0</v>
      </c>
      <c r="AA149">
        <v>999</v>
      </c>
      <c r="AB149">
        <v>1</v>
      </c>
      <c r="AC149" t="s">
        <v>69</v>
      </c>
      <c r="AD149" t="b">
        <v>1</v>
      </c>
      <c r="AE149" t="b">
        <v>1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72</v>
      </c>
      <c r="AO149" t="s">
        <v>81</v>
      </c>
      <c r="AP149" t="b">
        <v>0</v>
      </c>
      <c r="AQ149" t="b">
        <v>0</v>
      </c>
      <c r="AR149" t="s">
        <v>74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100</v>
      </c>
      <c r="B150" t="s">
        <v>322</v>
      </c>
      <c r="C150" t="s">
        <v>323</v>
      </c>
      <c r="D150" t="s">
        <v>58</v>
      </c>
      <c r="E150" t="s">
        <v>58</v>
      </c>
      <c r="G150" t="s">
        <v>76</v>
      </c>
      <c r="H150">
        <v>24004</v>
      </c>
      <c r="I150" t="s">
        <v>61</v>
      </c>
      <c r="K150" t="s">
        <v>62</v>
      </c>
      <c r="L150">
        <v>50</v>
      </c>
      <c r="M150" t="str">
        <f>"0"</f>
        <v>0</v>
      </c>
      <c r="N150" t="str">
        <f t="shared" si="7"/>
        <v>0</v>
      </c>
      <c r="O150">
        <v>50</v>
      </c>
      <c r="P150" t="s">
        <v>63</v>
      </c>
      <c r="Q150" t="s">
        <v>64</v>
      </c>
      <c r="R150" t="s">
        <v>65</v>
      </c>
      <c r="S150" t="s">
        <v>66</v>
      </c>
      <c r="T150" t="s">
        <v>61</v>
      </c>
      <c r="U150" t="s">
        <v>68</v>
      </c>
      <c r="V150" t="s">
        <v>68</v>
      </c>
      <c r="X150" t="b">
        <v>1</v>
      </c>
      <c r="Y150" t="b">
        <v>0</v>
      </c>
      <c r="Z150" t="b">
        <v>0</v>
      </c>
      <c r="AA150">
        <v>999</v>
      </c>
      <c r="AB150">
        <v>1</v>
      </c>
      <c r="AC150" t="s">
        <v>69</v>
      </c>
      <c r="AD150" t="b">
        <v>1</v>
      </c>
      <c r="AE150" t="b">
        <v>1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72</v>
      </c>
      <c r="AO150" t="s">
        <v>81</v>
      </c>
      <c r="AP150" t="b">
        <v>0</v>
      </c>
      <c r="AQ150" t="b">
        <v>0</v>
      </c>
      <c r="AR150" t="s">
        <v>74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100</v>
      </c>
      <c r="B151" t="s">
        <v>114</v>
      </c>
      <c r="C151" t="s">
        <v>115</v>
      </c>
      <c r="D151" t="s">
        <v>58</v>
      </c>
      <c r="E151" t="s">
        <v>58</v>
      </c>
      <c r="F151" t="s">
        <v>103</v>
      </c>
      <c r="G151" t="s">
        <v>89</v>
      </c>
      <c r="H151">
        <v>19018</v>
      </c>
      <c r="I151" t="s">
        <v>61</v>
      </c>
      <c r="K151" t="s">
        <v>62</v>
      </c>
      <c r="L151">
        <v>25</v>
      </c>
      <c r="N151" t="str">
        <f t="shared" si="7"/>
        <v>0</v>
      </c>
      <c r="O151">
        <v>25</v>
      </c>
      <c r="P151" t="s">
        <v>63</v>
      </c>
      <c r="Q151" t="s">
        <v>64</v>
      </c>
      <c r="R151" t="s">
        <v>65</v>
      </c>
      <c r="S151" t="s">
        <v>66</v>
      </c>
      <c r="T151" t="s">
        <v>61</v>
      </c>
      <c r="U151" t="s">
        <v>68</v>
      </c>
      <c r="V151" t="s">
        <v>68</v>
      </c>
      <c r="X151" t="b">
        <v>0</v>
      </c>
      <c r="Y151" t="b">
        <v>0</v>
      </c>
      <c r="Z151" t="b">
        <v>0</v>
      </c>
      <c r="AA151">
        <v>999</v>
      </c>
      <c r="AB151">
        <v>1</v>
      </c>
      <c r="AC151" t="s">
        <v>69</v>
      </c>
      <c r="AD151" t="b">
        <v>1</v>
      </c>
      <c r="AE151" t="b">
        <v>1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72</v>
      </c>
      <c r="AO151" t="s">
        <v>81</v>
      </c>
      <c r="AP151" t="b">
        <v>0</v>
      </c>
      <c r="AQ151" t="b">
        <v>0</v>
      </c>
      <c r="AR151" t="s">
        <v>74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155</v>
      </c>
      <c r="B152" t="s">
        <v>156</v>
      </c>
      <c r="C152">
        <v>1009360</v>
      </c>
      <c r="D152" t="s">
        <v>58</v>
      </c>
      <c r="E152" t="s">
        <v>58</v>
      </c>
      <c r="F152" t="s">
        <v>157</v>
      </c>
      <c r="G152" t="s">
        <v>60</v>
      </c>
      <c r="H152">
        <v>25056</v>
      </c>
      <c r="I152" t="s">
        <v>61</v>
      </c>
      <c r="K152" t="s">
        <v>62</v>
      </c>
      <c r="L152">
        <v>30</v>
      </c>
      <c r="M152" t="str">
        <f>"0"</f>
        <v>0</v>
      </c>
      <c r="N152" t="str">
        <f t="shared" si="7"/>
        <v>0</v>
      </c>
      <c r="O152">
        <v>30</v>
      </c>
      <c r="P152" t="s">
        <v>63</v>
      </c>
      <c r="Q152" t="s">
        <v>64</v>
      </c>
      <c r="R152" t="s">
        <v>65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0</v>
      </c>
      <c r="AJ152" t="s">
        <v>61</v>
      </c>
      <c r="AK152" t="s">
        <v>61</v>
      </c>
      <c r="AL152" t="s">
        <v>61</v>
      </c>
      <c r="AM152" t="s">
        <v>61</v>
      </c>
      <c r="AN152" t="s">
        <v>72</v>
      </c>
      <c r="AO152" t="s">
        <v>73</v>
      </c>
      <c r="AP152" t="b">
        <v>0</v>
      </c>
      <c r="AQ152" t="b">
        <v>0</v>
      </c>
      <c r="AR152" t="s">
        <v>74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56</v>
      </c>
      <c r="B153" t="s">
        <v>124</v>
      </c>
      <c r="C153">
        <v>2001340</v>
      </c>
      <c r="D153" t="s">
        <v>58</v>
      </c>
      <c r="E153" t="s">
        <v>58</v>
      </c>
      <c r="F153" t="s">
        <v>125</v>
      </c>
      <c r="G153" t="s">
        <v>324</v>
      </c>
      <c r="H153">
        <v>25004</v>
      </c>
      <c r="I153" t="s">
        <v>61</v>
      </c>
      <c r="K153" t="s">
        <v>62</v>
      </c>
      <c r="L153">
        <v>30</v>
      </c>
      <c r="M153" t="str">
        <f>"0"</f>
        <v>0</v>
      </c>
      <c r="N153" t="str">
        <f t="shared" si="7"/>
        <v>0</v>
      </c>
      <c r="O153">
        <v>30</v>
      </c>
      <c r="P153" t="s">
        <v>63</v>
      </c>
      <c r="Q153" t="s">
        <v>65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72</v>
      </c>
      <c r="AO153" t="s">
        <v>73</v>
      </c>
      <c r="AP153" t="b">
        <v>0</v>
      </c>
      <c r="AQ153" t="b">
        <v>0</v>
      </c>
      <c r="AR153" t="s">
        <v>74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56</v>
      </c>
      <c r="B154" t="s">
        <v>127</v>
      </c>
      <c r="C154">
        <v>2001310</v>
      </c>
      <c r="D154" t="s">
        <v>58</v>
      </c>
      <c r="E154" t="s">
        <v>58</v>
      </c>
      <c r="F154" t="s">
        <v>128</v>
      </c>
      <c r="G154" t="s">
        <v>325</v>
      </c>
      <c r="H154" t="str">
        <f>"07005"</f>
        <v>07005</v>
      </c>
      <c r="I154" t="s">
        <v>61</v>
      </c>
      <c r="K154" t="s">
        <v>62</v>
      </c>
      <c r="L154">
        <v>31</v>
      </c>
      <c r="M154" t="str">
        <f>"0"</f>
        <v>0</v>
      </c>
      <c r="N154" t="str">
        <f t="shared" si="7"/>
        <v>0</v>
      </c>
      <c r="O154">
        <v>31</v>
      </c>
      <c r="P154" t="s">
        <v>63</v>
      </c>
      <c r="Q154" t="s">
        <v>65</v>
      </c>
      <c r="R154" t="s">
        <v>65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72</v>
      </c>
      <c r="AO154" t="s">
        <v>73</v>
      </c>
      <c r="AP154" t="b">
        <v>0</v>
      </c>
      <c r="AQ154" t="b">
        <v>0</v>
      </c>
      <c r="AR154" t="s">
        <v>74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56</v>
      </c>
      <c r="B155" t="s">
        <v>326</v>
      </c>
      <c r="C155">
        <v>2001380</v>
      </c>
      <c r="D155" t="s">
        <v>231</v>
      </c>
      <c r="E155" t="s">
        <v>231</v>
      </c>
      <c r="F155" t="s">
        <v>138</v>
      </c>
      <c r="G155" t="s">
        <v>89</v>
      </c>
      <c r="H155">
        <v>25007</v>
      </c>
      <c r="I155" t="s">
        <v>61</v>
      </c>
      <c r="K155" t="s">
        <v>62</v>
      </c>
      <c r="L155">
        <v>30</v>
      </c>
      <c r="N155" t="str">
        <f t="shared" si="7"/>
        <v>0</v>
      </c>
      <c r="O155">
        <v>30</v>
      </c>
      <c r="P155" t="s">
        <v>63</v>
      </c>
      <c r="Q155" t="s">
        <v>64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72</v>
      </c>
      <c r="AO155" t="s">
        <v>73</v>
      </c>
      <c r="AP155" t="b">
        <v>0</v>
      </c>
      <c r="AQ155" t="b">
        <v>0</v>
      </c>
      <c r="AR155" t="s">
        <v>74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56</v>
      </c>
      <c r="B156" t="s">
        <v>57</v>
      </c>
      <c r="C156">
        <v>2000360</v>
      </c>
      <c r="D156" t="s">
        <v>132</v>
      </c>
      <c r="E156" t="s">
        <v>132</v>
      </c>
      <c r="F156" t="s">
        <v>59</v>
      </c>
      <c r="G156" t="s">
        <v>327</v>
      </c>
      <c r="H156">
        <v>33001</v>
      </c>
      <c r="I156" t="s">
        <v>61</v>
      </c>
      <c r="K156" t="s">
        <v>62</v>
      </c>
      <c r="L156">
        <v>31</v>
      </c>
      <c r="M156" t="str">
        <f>"0"</f>
        <v>0</v>
      </c>
      <c r="N156" t="str">
        <f t="shared" si="7"/>
        <v>0</v>
      </c>
      <c r="O156">
        <v>31</v>
      </c>
      <c r="P156" t="s">
        <v>63</v>
      </c>
      <c r="Q156" t="s">
        <v>64</v>
      </c>
      <c r="R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71</v>
      </c>
      <c r="AK156" t="s">
        <v>61</v>
      </c>
      <c r="AL156" t="s">
        <v>61</v>
      </c>
      <c r="AM156" t="s">
        <v>61</v>
      </c>
      <c r="AN156" t="s">
        <v>72</v>
      </c>
      <c r="AO156" t="s">
        <v>73</v>
      </c>
      <c r="AP156" t="b">
        <v>0</v>
      </c>
      <c r="AQ156" t="b">
        <v>0</v>
      </c>
      <c r="AR156" t="s">
        <v>74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130</v>
      </c>
      <c r="B157" t="s">
        <v>328</v>
      </c>
      <c r="C157">
        <v>8405130</v>
      </c>
      <c r="D157" t="s">
        <v>58</v>
      </c>
      <c r="E157" t="s">
        <v>58</v>
      </c>
      <c r="F157" t="s">
        <v>313</v>
      </c>
      <c r="G157" t="s">
        <v>263</v>
      </c>
      <c r="H157" t="str">
        <f>"05003"</f>
        <v>05003</v>
      </c>
      <c r="I157" t="s">
        <v>61</v>
      </c>
      <c r="K157" t="s">
        <v>62</v>
      </c>
      <c r="L157">
        <v>4</v>
      </c>
      <c r="N157" t="str">
        <f t="shared" si="7"/>
        <v>0</v>
      </c>
      <c r="O157">
        <v>4</v>
      </c>
      <c r="P157" t="s">
        <v>63</v>
      </c>
      <c r="Q157" t="s">
        <v>64</v>
      </c>
      <c r="R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72</v>
      </c>
      <c r="AO157" t="s">
        <v>81</v>
      </c>
      <c r="AP157" t="b">
        <v>0</v>
      </c>
      <c r="AQ157" t="b">
        <v>0</v>
      </c>
      <c r="AR157" t="s">
        <v>74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C157">
        <v>8405100</v>
      </c>
      <c r="BD157" t="s">
        <v>61</v>
      </c>
    </row>
    <row r="158" spans="1:56" x14ac:dyDescent="0.25">
      <c r="A158" t="s">
        <v>130</v>
      </c>
      <c r="B158" t="s">
        <v>131</v>
      </c>
      <c r="C158">
        <v>8209020</v>
      </c>
      <c r="D158" t="s">
        <v>58</v>
      </c>
      <c r="E158" t="s">
        <v>58</v>
      </c>
      <c r="F158" t="s">
        <v>84</v>
      </c>
      <c r="G158" t="s">
        <v>327</v>
      </c>
      <c r="H158">
        <v>23003</v>
      </c>
      <c r="I158" t="s">
        <v>61</v>
      </c>
      <c r="K158" t="s">
        <v>62</v>
      </c>
      <c r="L158">
        <v>30</v>
      </c>
      <c r="N158" t="str">
        <f t="shared" si="7"/>
        <v>0</v>
      </c>
      <c r="O158">
        <v>30</v>
      </c>
      <c r="P158" t="s">
        <v>63</v>
      </c>
      <c r="Q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72</v>
      </c>
      <c r="AO158" t="s">
        <v>81</v>
      </c>
      <c r="AP158" t="b">
        <v>0</v>
      </c>
      <c r="AQ158" t="b">
        <v>0</v>
      </c>
      <c r="AR158" t="s">
        <v>74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C158">
        <v>8200200</v>
      </c>
      <c r="BD158" t="s">
        <v>61</v>
      </c>
    </row>
    <row r="159" spans="1:56" x14ac:dyDescent="0.25">
      <c r="A159" t="s">
        <v>56</v>
      </c>
      <c r="B159" t="s">
        <v>329</v>
      </c>
      <c r="C159">
        <v>2003340</v>
      </c>
      <c r="D159" t="s">
        <v>152</v>
      </c>
      <c r="E159" t="s">
        <v>152</v>
      </c>
      <c r="F159" t="s">
        <v>123</v>
      </c>
      <c r="G159" t="s">
        <v>330</v>
      </c>
      <c r="H159">
        <v>33004</v>
      </c>
      <c r="I159" t="s">
        <v>61</v>
      </c>
      <c r="K159" t="s">
        <v>62</v>
      </c>
      <c r="L159">
        <v>30</v>
      </c>
      <c r="M159" t="str">
        <f>"0"</f>
        <v>0</v>
      </c>
      <c r="N159" t="str">
        <f t="shared" si="7"/>
        <v>0</v>
      </c>
      <c r="O159">
        <v>30</v>
      </c>
      <c r="P159" t="s">
        <v>63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72</v>
      </c>
      <c r="AO159" t="s">
        <v>73</v>
      </c>
      <c r="AP159" t="b">
        <v>0</v>
      </c>
      <c r="AQ159" t="b">
        <v>0</v>
      </c>
      <c r="AR159" t="s">
        <v>74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56</v>
      </c>
      <c r="B160" t="s">
        <v>135</v>
      </c>
      <c r="C160">
        <v>2000310</v>
      </c>
      <c r="D160" t="s">
        <v>58</v>
      </c>
      <c r="E160" t="s">
        <v>58</v>
      </c>
      <c r="F160" t="s">
        <v>136</v>
      </c>
      <c r="G160" t="s">
        <v>89</v>
      </c>
      <c r="H160">
        <v>25001</v>
      </c>
      <c r="I160" t="s">
        <v>61</v>
      </c>
      <c r="K160" t="s">
        <v>62</v>
      </c>
      <c r="L160">
        <v>25</v>
      </c>
      <c r="M160" t="str">
        <f>"0"</f>
        <v>0</v>
      </c>
      <c r="N160" t="str">
        <f t="shared" si="7"/>
        <v>0</v>
      </c>
      <c r="O160">
        <v>25</v>
      </c>
      <c r="P160" t="s">
        <v>63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72</v>
      </c>
      <c r="AO160" t="s">
        <v>73</v>
      </c>
      <c r="AP160" t="b">
        <v>0</v>
      </c>
      <c r="AQ160" t="b">
        <v>0</v>
      </c>
      <c r="AR160" t="s">
        <v>74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96</v>
      </c>
      <c r="B161" t="s">
        <v>290</v>
      </c>
      <c r="C161">
        <v>2000322</v>
      </c>
      <c r="D161" t="s">
        <v>58</v>
      </c>
      <c r="E161" t="s">
        <v>58</v>
      </c>
      <c r="F161" t="s">
        <v>289</v>
      </c>
      <c r="G161" t="s">
        <v>133</v>
      </c>
      <c r="H161">
        <v>33003</v>
      </c>
      <c r="I161" t="s">
        <v>61</v>
      </c>
      <c r="K161" t="s">
        <v>62</v>
      </c>
      <c r="L161">
        <v>30</v>
      </c>
      <c r="N161" t="str">
        <f t="shared" si="7"/>
        <v>0</v>
      </c>
      <c r="O161">
        <v>30</v>
      </c>
      <c r="P161" t="s">
        <v>63</v>
      </c>
      <c r="Q161" t="s">
        <v>64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71</v>
      </c>
      <c r="AK161" t="s">
        <v>61</v>
      </c>
      <c r="AL161" t="s">
        <v>61</v>
      </c>
      <c r="AM161" t="s">
        <v>61</v>
      </c>
      <c r="AN161" t="s">
        <v>72</v>
      </c>
      <c r="AO161" t="s">
        <v>73</v>
      </c>
      <c r="AP161" t="b">
        <v>0</v>
      </c>
      <c r="AQ161" t="b">
        <v>0</v>
      </c>
      <c r="AR161" t="s">
        <v>74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227</v>
      </c>
      <c r="B162" t="s">
        <v>331</v>
      </c>
      <c r="C162">
        <v>1303400</v>
      </c>
      <c r="D162" t="s">
        <v>58</v>
      </c>
      <c r="E162" t="s">
        <v>58</v>
      </c>
      <c r="F162" t="s">
        <v>257</v>
      </c>
      <c r="G162" t="s">
        <v>80</v>
      </c>
      <c r="H162" t="str">
        <f>"01002"</f>
        <v>01002</v>
      </c>
      <c r="I162" t="s">
        <v>61</v>
      </c>
      <c r="K162" t="s">
        <v>62</v>
      </c>
      <c r="L162">
        <v>25</v>
      </c>
      <c r="N162" t="str">
        <f t="shared" si="7"/>
        <v>0</v>
      </c>
      <c r="O162">
        <v>25</v>
      </c>
      <c r="P162" t="s">
        <v>63</v>
      </c>
      <c r="Q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72</v>
      </c>
      <c r="AO162" t="s">
        <v>73</v>
      </c>
      <c r="AP162" t="b">
        <v>0</v>
      </c>
      <c r="AQ162" t="b">
        <v>0</v>
      </c>
      <c r="AR162" t="s">
        <v>74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144</v>
      </c>
      <c r="B163" t="s">
        <v>145</v>
      </c>
      <c r="C163">
        <v>3026010</v>
      </c>
      <c r="D163" t="s">
        <v>132</v>
      </c>
      <c r="E163" t="s">
        <v>132</v>
      </c>
      <c r="F163" t="s">
        <v>149</v>
      </c>
      <c r="G163" t="s">
        <v>332</v>
      </c>
      <c r="H163" t="str">
        <f>"03003"</f>
        <v>03003</v>
      </c>
      <c r="I163" t="s">
        <v>61</v>
      </c>
      <c r="K163" t="s">
        <v>62</v>
      </c>
      <c r="L163">
        <v>39</v>
      </c>
      <c r="N163" t="str">
        <f t="shared" si="7"/>
        <v>0</v>
      </c>
      <c r="O163">
        <v>39</v>
      </c>
      <c r="P163" t="s">
        <v>63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72</v>
      </c>
      <c r="AO163" t="s">
        <v>81</v>
      </c>
      <c r="AP163" t="b">
        <v>0</v>
      </c>
      <c r="AQ163" t="b">
        <v>0</v>
      </c>
      <c r="AR163" t="s">
        <v>74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144</v>
      </c>
      <c r="B164" t="s">
        <v>145</v>
      </c>
      <c r="C164">
        <v>3026010</v>
      </c>
      <c r="D164" t="s">
        <v>58</v>
      </c>
      <c r="E164" t="s">
        <v>58</v>
      </c>
      <c r="F164" t="s">
        <v>277</v>
      </c>
      <c r="G164" t="s">
        <v>333</v>
      </c>
      <c r="H164" t="str">
        <f>"03001"</f>
        <v>03001</v>
      </c>
      <c r="I164" t="s">
        <v>61</v>
      </c>
      <c r="K164" t="s">
        <v>62</v>
      </c>
      <c r="L164">
        <v>38</v>
      </c>
      <c r="N164" t="str">
        <f t="shared" si="7"/>
        <v>0</v>
      </c>
      <c r="O164">
        <v>38</v>
      </c>
      <c r="P164" t="s">
        <v>63</v>
      </c>
      <c r="Q164" t="s">
        <v>65</v>
      </c>
      <c r="R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72</v>
      </c>
      <c r="AO164" t="s">
        <v>81</v>
      </c>
      <c r="AP164" t="b">
        <v>0</v>
      </c>
      <c r="AQ164" t="b">
        <v>0</v>
      </c>
      <c r="AR164" t="s">
        <v>74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155</v>
      </c>
      <c r="B165" t="s">
        <v>334</v>
      </c>
      <c r="C165">
        <v>2102321</v>
      </c>
      <c r="D165" t="s">
        <v>58</v>
      </c>
      <c r="E165" t="s">
        <v>58</v>
      </c>
      <c r="F165" t="s">
        <v>166</v>
      </c>
      <c r="G165" t="s">
        <v>89</v>
      </c>
      <c r="H165">
        <v>25057</v>
      </c>
      <c r="I165" t="s">
        <v>61</v>
      </c>
      <c r="K165" t="s">
        <v>62</v>
      </c>
      <c r="L165">
        <v>30</v>
      </c>
      <c r="N165" t="str">
        <f t="shared" si="7"/>
        <v>0</v>
      </c>
      <c r="O165">
        <v>30</v>
      </c>
      <c r="P165" t="s">
        <v>63</v>
      </c>
      <c r="Q165" t="s">
        <v>64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0</v>
      </c>
      <c r="AJ165" t="s">
        <v>61</v>
      </c>
      <c r="AK165" t="s">
        <v>61</v>
      </c>
      <c r="AL165" t="s">
        <v>61</v>
      </c>
      <c r="AM165" t="s">
        <v>61</v>
      </c>
      <c r="AN165" t="s">
        <v>72</v>
      </c>
      <c r="AO165" t="s">
        <v>73</v>
      </c>
      <c r="AP165" t="b">
        <v>0</v>
      </c>
      <c r="AQ165" t="b">
        <v>0</v>
      </c>
      <c r="AR165" t="s">
        <v>74</v>
      </c>
      <c r="AS165" t="b">
        <v>0</v>
      </c>
      <c r="AT165" t="s">
        <v>90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164</v>
      </c>
      <c r="B166" t="s">
        <v>335</v>
      </c>
      <c r="C166">
        <v>2106310</v>
      </c>
      <c r="D166" t="s">
        <v>83</v>
      </c>
      <c r="E166" t="s">
        <v>83</v>
      </c>
      <c r="F166" t="s">
        <v>166</v>
      </c>
      <c r="G166" t="s">
        <v>92</v>
      </c>
      <c r="H166">
        <v>25057</v>
      </c>
      <c r="I166" t="s">
        <v>61</v>
      </c>
      <c r="K166" t="s">
        <v>62</v>
      </c>
      <c r="L166">
        <v>25</v>
      </c>
      <c r="N166" t="str">
        <f t="shared" si="7"/>
        <v>0</v>
      </c>
      <c r="O166">
        <v>25</v>
      </c>
      <c r="P166" t="s">
        <v>93</v>
      </c>
      <c r="Q166" t="s">
        <v>65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230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61</v>
      </c>
      <c r="AK166" t="s">
        <v>61</v>
      </c>
      <c r="AL166" t="s">
        <v>61</v>
      </c>
      <c r="AM166" t="s">
        <v>61</v>
      </c>
      <c r="AN166" t="s">
        <v>72</v>
      </c>
      <c r="AO166" t="s">
        <v>73</v>
      </c>
      <c r="AP166" t="b">
        <v>0</v>
      </c>
      <c r="AQ166" t="b">
        <v>0</v>
      </c>
      <c r="AR166" t="s">
        <v>74</v>
      </c>
      <c r="AS166" t="b">
        <v>0</v>
      </c>
      <c r="AT166" t="s">
        <v>90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164</v>
      </c>
      <c r="B167" t="s">
        <v>335</v>
      </c>
      <c r="C167">
        <v>2106310</v>
      </c>
      <c r="D167" t="s">
        <v>83</v>
      </c>
      <c r="E167" t="s">
        <v>83</v>
      </c>
      <c r="F167" t="s">
        <v>166</v>
      </c>
      <c r="G167" t="s">
        <v>336</v>
      </c>
      <c r="H167">
        <v>25057</v>
      </c>
      <c r="I167" t="s">
        <v>61</v>
      </c>
      <c r="K167" t="s">
        <v>62</v>
      </c>
      <c r="L167">
        <v>26</v>
      </c>
      <c r="N167" t="str">
        <f t="shared" si="7"/>
        <v>0</v>
      </c>
      <c r="O167">
        <v>26</v>
      </c>
      <c r="P167" t="s">
        <v>95</v>
      </c>
      <c r="Q167" t="s">
        <v>65</v>
      </c>
      <c r="R167" t="s">
        <v>65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72</v>
      </c>
      <c r="AO167" t="s">
        <v>73</v>
      </c>
      <c r="AP167" t="b">
        <v>0</v>
      </c>
      <c r="AQ167" t="b">
        <v>0</v>
      </c>
      <c r="AR167" t="s">
        <v>74</v>
      </c>
      <c r="AS167" t="b">
        <v>0</v>
      </c>
      <c r="AT167" t="s">
        <v>90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168</v>
      </c>
      <c r="B168" t="s">
        <v>281</v>
      </c>
      <c r="C168">
        <v>2100330</v>
      </c>
      <c r="D168" t="s">
        <v>58</v>
      </c>
      <c r="E168" t="s">
        <v>58</v>
      </c>
      <c r="F168" t="s">
        <v>98</v>
      </c>
      <c r="G168" t="s">
        <v>337</v>
      </c>
      <c r="H168">
        <v>25058</v>
      </c>
      <c r="I168" t="s">
        <v>61</v>
      </c>
      <c r="K168" t="s">
        <v>62</v>
      </c>
      <c r="L168">
        <v>30</v>
      </c>
      <c r="M168" t="str">
        <f t="shared" ref="M168:M178" si="8">"0"</f>
        <v>0</v>
      </c>
      <c r="N168" t="str">
        <f t="shared" si="7"/>
        <v>0</v>
      </c>
      <c r="O168">
        <v>30</v>
      </c>
      <c r="P168" t="s">
        <v>63</v>
      </c>
      <c r="Q168" t="s">
        <v>64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>
        <v>230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0</v>
      </c>
      <c r="AJ168" t="s">
        <v>61</v>
      </c>
      <c r="AK168" t="s">
        <v>61</v>
      </c>
      <c r="AL168" t="s">
        <v>61</v>
      </c>
      <c r="AM168" t="s">
        <v>61</v>
      </c>
      <c r="AN168" t="s">
        <v>72</v>
      </c>
      <c r="AO168" t="s">
        <v>73</v>
      </c>
      <c r="AP168" t="b">
        <v>0</v>
      </c>
      <c r="AQ168" t="b">
        <v>0</v>
      </c>
      <c r="AR168" t="s">
        <v>74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173</v>
      </c>
      <c r="B169" t="s">
        <v>174</v>
      </c>
      <c r="C169">
        <v>2102335</v>
      </c>
      <c r="D169" t="s">
        <v>132</v>
      </c>
      <c r="E169" t="s">
        <v>132</v>
      </c>
      <c r="F169" t="s">
        <v>175</v>
      </c>
      <c r="G169" t="s">
        <v>338</v>
      </c>
      <c r="H169">
        <v>25053</v>
      </c>
      <c r="I169" t="s">
        <v>61</v>
      </c>
      <c r="K169" t="s">
        <v>62</v>
      </c>
      <c r="L169">
        <v>25</v>
      </c>
      <c r="M169" t="str">
        <f t="shared" si="8"/>
        <v>0</v>
      </c>
      <c r="N169" t="str">
        <f t="shared" si="7"/>
        <v>0</v>
      </c>
      <c r="O169">
        <v>25</v>
      </c>
      <c r="P169" t="s">
        <v>93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72</v>
      </c>
      <c r="AO169" t="s">
        <v>73</v>
      </c>
      <c r="AP169" t="b">
        <v>0</v>
      </c>
      <c r="AQ169" t="b">
        <v>0</v>
      </c>
      <c r="AR169" t="s">
        <v>74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182</v>
      </c>
      <c r="B170" t="s">
        <v>274</v>
      </c>
      <c r="C170">
        <v>1001420</v>
      </c>
      <c r="D170" t="s">
        <v>152</v>
      </c>
      <c r="E170" t="s">
        <v>152</v>
      </c>
      <c r="F170" t="s">
        <v>200</v>
      </c>
      <c r="G170" t="s">
        <v>76</v>
      </c>
      <c r="H170">
        <v>42003</v>
      </c>
      <c r="I170" t="s">
        <v>61</v>
      </c>
      <c r="K170" t="s">
        <v>62</v>
      </c>
      <c r="L170">
        <v>30</v>
      </c>
      <c r="M170" t="str">
        <f t="shared" si="8"/>
        <v>0</v>
      </c>
      <c r="N170" t="str">
        <f t="shared" si="7"/>
        <v>0</v>
      </c>
      <c r="O170">
        <v>30</v>
      </c>
      <c r="P170" t="s">
        <v>63</v>
      </c>
      <c r="Q170" t="s">
        <v>64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230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72</v>
      </c>
      <c r="AO170" t="s">
        <v>73</v>
      </c>
      <c r="AP170" t="b">
        <v>0</v>
      </c>
      <c r="AQ170" t="b">
        <v>0</v>
      </c>
      <c r="AR170" t="s">
        <v>74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182</v>
      </c>
      <c r="B171" t="s">
        <v>184</v>
      </c>
      <c r="C171">
        <v>1001340</v>
      </c>
      <c r="D171" t="s">
        <v>148</v>
      </c>
      <c r="E171" t="s">
        <v>148</v>
      </c>
      <c r="G171" t="s">
        <v>339</v>
      </c>
      <c r="H171">
        <v>25060</v>
      </c>
      <c r="I171" t="s">
        <v>61</v>
      </c>
      <c r="K171" t="s">
        <v>62</v>
      </c>
      <c r="L171">
        <v>32</v>
      </c>
      <c r="M171" t="str">
        <f t="shared" si="8"/>
        <v>0</v>
      </c>
      <c r="N171" t="str">
        <f t="shared" si="7"/>
        <v>0</v>
      </c>
      <c r="O171">
        <v>32</v>
      </c>
      <c r="P171" t="s">
        <v>63</v>
      </c>
      <c r="Q171" t="s">
        <v>65</v>
      </c>
      <c r="R171" t="s">
        <v>65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>
        <v>230</v>
      </c>
      <c r="AC171" t="s">
        <v>186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72</v>
      </c>
      <c r="AO171" t="s">
        <v>73</v>
      </c>
      <c r="AP171" t="b">
        <v>0</v>
      </c>
      <c r="AQ171" t="b">
        <v>0</v>
      </c>
      <c r="AR171" t="s">
        <v>74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182</v>
      </c>
      <c r="B172" t="s">
        <v>187</v>
      </c>
      <c r="C172">
        <v>1001370</v>
      </c>
      <c r="D172" t="s">
        <v>75</v>
      </c>
      <c r="E172" t="s">
        <v>75</v>
      </c>
      <c r="F172" t="s">
        <v>340</v>
      </c>
      <c r="G172" t="s">
        <v>163</v>
      </c>
      <c r="H172">
        <v>10004</v>
      </c>
      <c r="I172" t="s">
        <v>61</v>
      </c>
      <c r="K172" t="s">
        <v>62</v>
      </c>
      <c r="L172">
        <v>25</v>
      </c>
      <c r="M172" t="str">
        <f t="shared" si="8"/>
        <v>0</v>
      </c>
      <c r="N172" t="str">
        <f t="shared" si="7"/>
        <v>0</v>
      </c>
      <c r="O172">
        <v>25</v>
      </c>
      <c r="P172" t="s">
        <v>63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>
        <v>230</v>
      </c>
      <c r="AC172" t="s">
        <v>186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72</v>
      </c>
      <c r="AO172" t="s">
        <v>188</v>
      </c>
      <c r="AP172" t="b">
        <v>0</v>
      </c>
      <c r="AQ172" t="b">
        <v>0</v>
      </c>
      <c r="AR172" t="s">
        <v>74</v>
      </c>
      <c r="AS172" t="b">
        <v>0</v>
      </c>
      <c r="AT172" t="s">
        <v>272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182</v>
      </c>
      <c r="B173" t="s">
        <v>187</v>
      </c>
      <c r="C173">
        <v>1001370</v>
      </c>
      <c r="D173" t="s">
        <v>231</v>
      </c>
      <c r="E173" t="s">
        <v>231</v>
      </c>
      <c r="F173" t="s">
        <v>340</v>
      </c>
      <c r="G173" t="s">
        <v>118</v>
      </c>
      <c r="H173">
        <v>10004</v>
      </c>
      <c r="I173" t="s">
        <v>61</v>
      </c>
      <c r="K173" t="s">
        <v>62</v>
      </c>
      <c r="L173">
        <v>25</v>
      </c>
      <c r="M173" t="str">
        <f t="shared" si="8"/>
        <v>0</v>
      </c>
      <c r="N173" t="str">
        <f t="shared" si="7"/>
        <v>0</v>
      </c>
      <c r="O173">
        <v>25</v>
      </c>
      <c r="P173" t="s">
        <v>63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186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72</v>
      </c>
      <c r="AO173" t="s">
        <v>188</v>
      </c>
      <c r="AP173" t="b">
        <v>0</v>
      </c>
      <c r="AQ173" t="b">
        <v>0</v>
      </c>
      <c r="AR173" t="s">
        <v>74</v>
      </c>
      <c r="AS173" t="b">
        <v>0</v>
      </c>
      <c r="AT173" t="s">
        <v>272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182</v>
      </c>
      <c r="B174" t="s">
        <v>189</v>
      </c>
      <c r="C174">
        <v>1001400</v>
      </c>
      <c r="D174" t="s">
        <v>231</v>
      </c>
      <c r="E174" t="s">
        <v>231</v>
      </c>
      <c r="F174" t="s">
        <v>178</v>
      </c>
      <c r="G174" t="s">
        <v>263</v>
      </c>
      <c r="H174">
        <v>24002</v>
      </c>
      <c r="I174" t="s">
        <v>61</v>
      </c>
      <c r="K174" t="s">
        <v>62</v>
      </c>
      <c r="L174">
        <v>25</v>
      </c>
      <c r="M174" t="str">
        <f t="shared" si="8"/>
        <v>0</v>
      </c>
      <c r="N174" t="str">
        <f t="shared" si="7"/>
        <v>0</v>
      </c>
      <c r="O174">
        <v>25</v>
      </c>
      <c r="P174" t="s">
        <v>63</v>
      </c>
      <c r="Q174" t="s">
        <v>65</v>
      </c>
      <c r="R174" t="s">
        <v>65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72</v>
      </c>
      <c r="AO174" t="s">
        <v>73</v>
      </c>
      <c r="AP174" t="b">
        <v>0</v>
      </c>
      <c r="AQ174" t="b">
        <v>0</v>
      </c>
      <c r="AR174" t="s">
        <v>74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182</v>
      </c>
      <c r="B175" t="s">
        <v>341</v>
      </c>
      <c r="C175">
        <v>1000410</v>
      </c>
      <c r="D175" t="s">
        <v>132</v>
      </c>
      <c r="E175" t="s">
        <v>132</v>
      </c>
      <c r="G175" t="s">
        <v>342</v>
      </c>
      <c r="H175">
        <v>13004</v>
      </c>
      <c r="I175" t="s">
        <v>61</v>
      </c>
      <c r="K175" t="s">
        <v>62</v>
      </c>
      <c r="L175">
        <v>25</v>
      </c>
      <c r="M175" t="str">
        <f t="shared" si="8"/>
        <v>0</v>
      </c>
      <c r="N175" t="str">
        <f t="shared" si="7"/>
        <v>0</v>
      </c>
      <c r="O175">
        <v>25</v>
      </c>
      <c r="P175" t="s">
        <v>63</v>
      </c>
      <c r="Q175" t="s">
        <v>65</v>
      </c>
      <c r="R175" t="s">
        <v>65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230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61</v>
      </c>
      <c r="AK175" t="s">
        <v>61</v>
      </c>
      <c r="AL175" t="s">
        <v>61</v>
      </c>
      <c r="AM175" t="s">
        <v>61</v>
      </c>
      <c r="AN175" t="s">
        <v>72</v>
      </c>
      <c r="AO175" t="s">
        <v>188</v>
      </c>
      <c r="AP175" t="b">
        <v>0</v>
      </c>
      <c r="AQ175" t="b">
        <v>0</v>
      </c>
      <c r="AR175" t="s">
        <v>195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182</v>
      </c>
      <c r="B176" t="s">
        <v>267</v>
      </c>
      <c r="C176">
        <v>1008350</v>
      </c>
      <c r="D176" t="s">
        <v>152</v>
      </c>
      <c r="E176" t="s">
        <v>152</v>
      </c>
      <c r="F176" t="s">
        <v>197</v>
      </c>
      <c r="G176" t="s">
        <v>343</v>
      </c>
      <c r="H176" t="str">
        <f>"03002"</f>
        <v>03002</v>
      </c>
      <c r="I176" t="s">
        <v>61</v>
      </c>
      <c r="K176" t="s">
        <v>62</v>
      </c>
      <c r="L176">
        <v>25</v>
      </c>
      <c r="M176" t="str">
        <f t="shared" si="8"/>
        <v>0</v>
      </c>
      <c r="N176" t="str">
        <f t="shared" si="7"/>
        <v>0</v>
      </c>
      <c r="O176">
        <v>25</v>
      </c>
      <c r="P176" t="s">
        <v>63</v>
      </c>
      <c r="Q176" t="s">
        <v>65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230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72</v>
      </c>
      <c r="AO176" t="s">
        <v>73</v>
      </c>
      <c r="AP176" t="b">
        <v>0</v>
      </c>
      <c r="AQ176" t="b">
        <v>0</v>
      </c>
      <c r="AR176" t="s">
        <v>74</v>
      </c>
      <c r="AS176" t="b">
        <v>0</v>
      </c>
      <c r="AT176" t="s">
        <v>90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182</v>
      </c>
      <c r="B177" t="s">
        <v>344</v>
      </c>
      <c r="C177">
        <v>1001310</v>
      </c>
      <c r="D177" t="s">
        <v>148</v>
      </c>
      <c r="E177" t="s">
        <v>148</v>
      </c>
      <c r="F177" t="s">
        <v>203</v>
      </c>
      <c r="G177" t="s">
        <v>80</v>
      </c>
      <c r="H177">
        <v>42004</v>
      </c>
      <c r="I177" t="s">
        <v>61</v>
      </c>
      <c r="K177" t="s">
        <v>62</v>
      </c>
      <c r="L177">
        <v>25</v>
      </c>
      <c r="M177" t="str">
        <f t="shared" si="8"/>
        <v>0</v>
      </c>
      <c r="N177" t="str">
        <f t="shared" si="7"/>
        <v>0</v>
      </c>
      <c r="O177">
        <v>25</v>
      </c>
      <c r="P177" t="s">
        <v>63</v>
      </c>
      <c r="Q177" t="s">
        <v>65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230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72</v>
      </c>
      <c r="AO177" t="s">
        <v>73</v>
      </c>
      <c r="AP177" t="b">
        <v>0</v>
      </c>
      <c r="AQ177" t="b">
        <v>0</v>
      </c>
      <c r="AR177" t="s">
        <v>74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208</v>
      </c>
      <c r="B178" t="s">
        <v>211</v>
      </c>
      <c r="C178" t="str">
        <f>"0708350"</f>
        <v>0708350</v>
      </c>
      <c r="D178" t="s">
        <v>132</v>
      </c>
      <c r="E178" t="s">
        <v>132</v>
      </c>
      <c r="G178" t="s">
        <v>104</v>
      </c>
      <c r="H178">
        <v>10006</v>
      </c>
      <c r="I178" t="s">
        <v>61</v>
      </c>
      <c r="K178" t="s">
        <v>62</v>
      </c>
      <c r="L178">
        <v>30</v>
      </c>
      <c r="M178" t="str">
        <f t="shared" si="8"/>
        <v>0</v>
      </c>
      <c r="N178" t="str">
        <f t="shared" si="7"/>
        <v>0</v>
      </c>
      <c r="O178">
        <v>30</v>
      </c>
      <c r="P178" t="s">
        <v>63</v>
      </c>
      <c r="Q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230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72</v>
      </c>
      <c r="AO178" t="s">
        <v>188</v>
      </c>
      <c r="AP178" t="b">
        <v>0</v>
      </c>
      <c r="AQ178" t="b">
        <v>0</v>
      </c>
      <c r="AR178" t="s">
        <v>74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208</v>
      </c>
      <c r="B179" t="s">
        <v>209</v>
      </c>
      <c r="C179" t="str">
        <f>"0703330"</f>
        <v>0703330</v>
      </c>
      <c r="D179" t="s">
        <v>132</v>
      </c>
      <c r="E179" t="s">
        <v>132</v>
      </c>
      <c r="F179" t="s">
        <v>210</v>
      </c>
      <c r="G179" t="s">
        <v>158</v>
      </c>
      <c r="H179">
        <v>10003</v>
      </c>
      <c r="I179" t="s">
        <v>61</v>
      </c>
      <c r="K179" t="s">
        <v>62</v>
      </c>
      <c r="L179">
        <v>30</v>
      </c>
      <c r="N179" t="str">
        <f t="shared" si="7"/>
        <v>0</v>
      </c>
      <c r="O179">
        <v>30</v>
      </c>
      <c r="P179" t="s">
        <v>63</v>
      </c>
      <c r="Q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230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72</v>
      </c>
      <c r="AO179" t="s">
        <v>73</v>
      </c>
      <c r="AP179" t="b">
        <v>0</v>
      </c>
      <c r="AQ179" t="b">
        <v>0</v>
      </c>
      <c r="AR179" t="s">
        <v>74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208</v>
      </c>
      <c r="B180" t="s">
        <v>345</v>
      </c>
      <c r="C180" t="str">
        <f>"0708400"</f>
        <v>0708400</v>
      </c>
      <c r="D180" t="s">
        <v>152</v>
      </c>
      <c r="E180" t="s">
        <v>152</v>
      </c>
      <c r="G180" t="s">
        <v>80</v>
      </c>
      <c r="H180">
        <v>10005</v>
      </c>
      <c r="I180" t="s">
        <v>61</v>
      </c>
      <c r="K180" t="s">
        <v>62</v>
      </c>
      <c r="L180">
        <v>30</v>
      </c>
      <c r="M180" t="str">
        <f>"0"</f>
        <v>0</v>
      </c>
      <c r="N180" t="str">
        <f t="shared" si="7"/>
        <v>0</v>
      </c>
      <c r="O180">
        <v>30</v>
      </c>
      <c r="P180" t="s">
        <v>63</v>
      </c>
      <c r="Q180" t="s">
        <v>64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103</v>
      </c>
      <c r="AB180">
        <v>230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71</v>
      </c>
      <c r="AK180" t="s">
        <v>61</v>
      </c>
      <c r="AL180" t="s">
        <v>61</v>
      </c>
      <c r="AM180" t="s">
        <v>61</v>
      </c>
      <c r="AN180" t="s">
        <v>72</v>
      </c>
      <c r="AO180" t="s">
        <v>188</v>
      </c>
      <c r="AP180" t="b">
        <v>0</v>
      </c>
      <c r="AQ180" t="b">
        <v>0</v>
      </c>
      <c r="AR180" t="s">
        <v>74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212</v>
      </c>
      <c r="B181" t="s">
        <v>346</v>
      </c>
      <c r="C181">
        <v>1200310</v>
      </c>
      <c r="D181" t="s">
        <v>231</v>
      </c>
      <c r="E181" t="s">
        <v>231</v>
      </c>
      <c r="F181" t="s">
        <v>217</v>
      </c>
      <c r="G181" t="s">
        <v>126</v>
      </c>
      <c r="H181">
        <v>25002</v>
      </c>
      <c r="I181" t="s">
        <v>61</v>
      </c>
      <c r="K181" t="s">
        <v>62</v>
      </c>
      <c r="L181">
        <v>25</v>
      </c>
      <c r="M181" t="str">
        <f>"0"</f>
        <v>0</v>
      </c>
      <c r="N181" t="str">
        <f t="shared" si="7"/>
        <v>0</v>
      </c>
      <c r="O181">
        <v>25</v>
      </c>
      <c r="P181" t="s">
        <v>63</v>
      </c>
      <c r="Q181" t="s">
        <v>65</v>
      </c>
      <c r="R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103</v>
      </c>
      <c r="AB181">
        <v>230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72</v>
      </c>
      <c r="AO181" t="s">
        <v>73</v>
      </c>
      <c r="AP181" t="b">
        <v>0</v>
      </c>
      <c r="AQ181" t="b">
        <v>0</v>
      </c>
      <c r="AR181" t="s">
        <v>74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221</v>
      </c>
      <c r="B182" t="s">
        <v>222</v>
      </c>
      <c r="C182">
        <v>1207310</v>
      </c>
      <c r="D182" t="s">
        <v>58</v>
      </c>
      <c r="E182" t="s">
        <v>58</v>
      </c>
      <c r="F182" t="s">
        <v>223</v>
      </c>
      <c r="G182" t="s">
        <v>158</v>
      </c>
      <c r="H182" t="str">
        <f>"09008"</f>
        <v>09008</v>
      </c>
      <c r="I182" t="s">
        <v>61</v>
      </c>
      <c r="K182" t="s">
        <v>62</v>
      </c>
      <c r="L182">
        <v>30</v>
      </c>
      <c r="N182" t="str">
        <f t="shared" si="7"/>
        <v>0</v>
      </c>
      <c r="O182">
        <v>30</v>
      </c>
      <c r="P182" t="s">
        <v>63</v>
      </c>
      <c r="Q182" t="s">
        <v>65</v>
      </c>
      <c r="R182" t="s">
        <v>65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230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72</v>
      </c>
      <c r="AO182" t="s">
        <v>73</v>
      </c>
      <c r="AP182" t="b">
        <v>0</v>
      </c>
      <c r="AQ182" t="b">
        <v>0</v>
      </c>
      <c r="AR182" t="s">
        <v>74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96</v>
      </c>
      <c r="B183" t="s">
        <v>225</v>
      </c>
      <c r="C183">
        <v>1209820</v>
      </c>
      <c r="D183" t="s">
        <v>231</v>
      </c>
      <c r="E183" t="s">
        <v>231</v>
      </c>
      <c r="F183" t="s">
        <v>226</v>
      </c>
      <c r="G183" t="s">
        <v>172</v>
      </c>
      <c r="H183" t="str">
        <f>"09002"</f>
        <v>09002</v>
      </c>
      <c r="I183" t="s">
        <v>61</v>
      </c>
      <c r="K183" t="s">
        <v>62</v>
      </c>
      <c r="L183">
        <v>30</v>
      </c>
      <c r="M183" t="str">
        <f>"0"</f>
        <v>0</v>
      </c>
      <c r="N183" t="str">
        <f t="shared" si="7"/>
        <v>0</v>
      </c>
      <c r="O183">
        <v>30</v>
      </c>
      <c r="P183" t="s">
        <v>63</v>
      </c>
      <c r="Q183" t="s">
        <v>64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103</v>
      </c>
      <c r="AB183">
        <v>230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72</v>
      </c>
      <c r="AO183" t="s">
        <v>73</v>
      </c>
      <c r="AP183" t="b">
        <v>0</v>
      </c>
      <c r="AQ183" t="b">
        <v>0</v>
      </c>
      <c r="AR183" t="s">
        <v>74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D183" t="s">
        <v>61</v>
      </c>
    </row>
    <row r="184" spans="1:56" x14ac:dyDescent="0.25">
      <c r="A184" t="s">
        <v>227</v>
      </c>
      <c r="B184" t="s">
        <v>228</v>
      </c>
      <c r="C184" t="str">
        <f>"0101300"</f>
        <v>0101300</v>
      </c>
      <c r="D184" t="s">
        <v>152</v>
      </c>
      <c r="E184" t="s">
        <v>152</v>
      </c>
      <c r="F184" t="s">
        <v>229</v>
      </c>
      <c r="G184" t="s">
        <v>133</v>
      </c>
      <c r="H184">
        <v>11001</v>
      </c>
      <c r="I184" t="s">
        <v>61</v>
      </c>
      <c r="K184" t="s">
        <v>62</v>
      </c>
      <c r="L184">
        <v>30</v>
      </c>
      <c r="M184" t="str">
        <f>"0"</f>
        <v>0</v>
      </c>
      <c r="N184" t="str">
        <f t="shared" si="7"/>
        <v>0</v>
      </c>
      <c r="O184">
        <v>30</v>
      </c>
      <c r="P184" t="s">
        <v>63</v>
      </c>
      <c r="Q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72</v>
      </c>
      <c r="AO184" t="s">
        <v>73</v>
      </c>
      <c r="AP184" t="b">
        <v>0</v>
      </c>
      <c r="AQ184" t="b">
        <v>0</v>
      </c>
      <c r="AR184" t="s">
        <v>74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227</v>
      </c>
      <c r="B185" t="s">
        <v>230</v>
      </c>
      <c r="C185" t="str">
        <f>"0101310"</f>
        <v>0101310</v>
      </c>
      <c r="D185" t="s">
        <v>152</v>
      </c>
      <c r="E185" t="s">
        <v>152</v>
      </c>
      <c r="F185" t="s">
        <v>229</v>
      </c>
      <c r="G185" t="s">
        <v>158</v>
      </c>
      <c r="H185">
        <v>11001</v>
      </c>
      <c r="I185" t="s">
        <v>61</v>
      </c>
      <c r="K185" t="s">
        <v>62</v>
      </c>
      <c r="L185">
        <v>25</v>
      </c>
      <c r="N185" t="str">
        <f t="shared" si="7"/>
        <v>0</v>
      </c>
      <c r="O185">
        <v>25</v>
      </c>
      <c r="P185" t="s">
        <v>63</v>
      </c>
      <c r="Q185" t="s">
        <v>65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>
        <v>230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72</v>
      </c>
      <c r="AO185" t="s">
        <v>73</v>
      </c>
      <c r="AP185" t="b">
        <v>0</v>
      </c>
      <c r="AQ185" t="b">
        <v>0</v>
      </c>
      <c r="AR185" t="s">
        <v>74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227</v>
      </c>
      <c r="B186" t="s">
        <v>232</v>
      </c>
      <c r="C186" t="str">
        <f>"0101330"</f>
        <v>0101330</v>
      </c>
      <c r="D186" t="s">
        <v>83</v>
      </c>
      <c r="E186" t="s">
        <v>83</v>
      </c>
      <c r="F186" t="s">
        <v>233</v>
      </c>
      <c r="G186" t="s">
        <v>133</v>
      </c>
      <c r="H186">
        <v>29001</v>
      </c>
      <c r="I186" t="s">
        <v>61</v>
      </c>
      <c r="K186" t="s">
        <v>62</v>
      </c>
      <c r="L186">
        <v>30</v>
      </c>
      <c r="M186" t="str">
        <f>"0"</f>
        <v>0</v>
      </c>
      <c r="N186" t="str">
        <f t="shared" si="7"/>
        <v>0</v>
      </c>
      <c r="O186">
        <v>30</v>
      </c>
      <c r="P186" t="s">
        <v>63</v>
      </c>
      <c r="Q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72</v>
      </c>
      <c r="AO186" t="s">
        <v>73</v>
      </c>
      <c r="AP186" t="b">
        <v>0</v>
      </c>
      <c r="AQ186" t="b">
        <v>0</v>
      </c>
      <c r="AR186" t="s">
        <v>74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227</v>
      </c>
      <c r="B187" t="s">
        <v>347</v>
      </c>
      <c r="C187" t="str">
        <f>"0300320"</f>
        <v>0300320</v>
      </c>
      <c r="D187" t="s">
        <v>58</v>
      </c>
      <c r="E187" t="s">
        <v>58</v>
      </c>
      <c r="F187" t="s">
        <v>348</v>
      </c>
      <c r="G187" t="s">
        <v>89</v>
      </c>
      <c r="H187" t="str">
        <f>"08001"</f>
        <v>08001</v>
      </c>
      <c r="I187" t="s">
        <v>61</v>
      </c>
      <c r="K187" t="s">
        <v>62</v>
      </c>
      <c r="L187">
        <v>40</v>
      </c>
      <c r="N187" t="str">
        <f t="shared" si="7"/>
        <v>0</v>
      </c>
      <c r="O187">
        <v>40</v>
      </c>
      <c r="P187" t="s">
        <v>63</v>
      </c>
      <c r="Q187" t="s">
        <v>65</v>
      </c>
      <c r="R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86</v>
      </c>
      <c r="AO187" t="s">
        <v>81</v>
      </c>
      <c r="AP187" t="b">
        <v>0</v>
      </c>
      <c r="AQ187" t="b">
        <v>0</v>
      </c>
      <c r="AR187" t="s">
        <v>74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227</v>
      </c>
      <c r="B188" t="s">
        <v>349</v>
      </c>
      <c r="C188" t="str">
        <f>"0300330"</f>
        <v>0300330</v>
      </c>
      <c r="D188" t="s">
        <v>58</v>
      </c>
      <c r="E188" t="s">
        <v>58</v>
      </c>
      <c r="F188" t="s">
        <v>348</v>
      </c>
      <c r="G188" t="s">
        <v>89</v>
      </c>
      <c r="H188" t="str">
        <f>"08001"</f>
        <v>08001</v>
      </c>
      <c r="I188" t="s">
        <v>61</v>
      </c>
      <c r="K188" t="s">
        <v>62</v>
      </c>
      <c r="L188">
        <v>40</v>
      </c>
      <c r="N188" t="str">
        <f t="shared" si="7"/>
        <v>0</v>
      </c>
      <c r="O188">
        <v>40</v>
      </c>
      <c r="P188" t="s">
        <v>63</v>
      </c>
      <c r="Q188" t="s">
        <v>64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>
        <v>230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71</v>
      </c>
      <c r="AK188" t="s">
        <v>61</v>
      </c>
      <c r="AL188" t="s">
        <v>61</v>
      </c>
      <c r="AM188" t="s">
        <v>61</v>
      </c>
      <c r="AN188" t="s">
        <v>86</v>
      </c>
      <c r="AO188" t="s">
        <v>81</v>
      </c>
      <c r="AP188" t="b">
        <v>0</v>
      </c>
      <c r="AQ188" t="b">
        <v>0</v>
      </c>
      <c r="AR188" t="s">
        <v>74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227</v>
      </c>
      <c r="B189" t="s">
        <v>350</v>
      </c>
      <c r="C189" t="str">
        <f>"0300334"</f>
        <v>0300334</v>
      </c>
      <c r="D189" t="s">
        <v>58</v>
      </c>
      <c r="E189" t="s">
        <v>58</v>
      </c>
      <c r="F189" t="s">
        <v>348</v>
      </c>
      <c r="G189" t="s">
        <v>172</v>
      </c>
      <c r="H189" t="str">
        <f>"08001"</f>
        <v>08001</v>
      </c>
      <c r="I189" t="s">
        <v>61</v>
      </c>
      <c r="K189" t="s">
        <v>62</v>
      </c>
      <c r="L189">
        <v>40</v>
      </c>
      <c r="N189" t="str">
        <f t="shared" si="7"/>
        <v>0</v>
      </c>
      <c r="O189">
        <v>40</v>
      </c>
      <c r="P189" t="s">
        <v>63</v>
      </c>
      <c r="Q189" t="s">
        <v>64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230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71</v>
      </c>
      <c r="AK189" t="s">
        <v>61</v>
      </c>
      <c r="AL189" t="s">
        <v>61</v>
      </c>
      <c r="AM189" t="s">
        <v>61</v>
      </c>
      <c r="AN189" t="s">
        <v>86</v>
      </c>
      <c r="AO189" t="s">
        <v>81</v>
      </c>
      <c r="AP189" t="b">
        <v>0</v>
      </c>
      <c r="AQ189" t="b">
        <v>0</v>
      </c>
      <c r="AR189" t="s">
        <v>74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227</v>
      </c>
      <c r="B190" t="s">
        <v>351</v>
      </c>
      <c r="C190" t="str">
        <f>"0300310"</f>
        <v>0300310</v>
      </c>
      <c r="D190" t="s">
        <v>58</v>
      </c>
      <c r="E190" t="s">
        <v>58</v>
      </c>
      <c r="F190" t="s">
        <v>348</v>
      </c>
      <c r="G190" t="s">
        <v>89</v>
      </c>
      <c r="H190" t="str">
        <f>"08001"</f>
        <v>08001</v>
      </c>
      <c r="I190" t="s">
        <v>61</v>
      </c>
      <c r="K190" t="s">
        <v>62</v>
      </c>
      <c r="L190">
        <v>40</v>
      </c>
      <c r="N190" t="str">
        <f t="shared" si="7"/>
        <v>0</v>
      </c>
      <c r="O190">
        <v>40</v>
      </c>
      <c r="P190" t="s">
        <v>63</v>
      </c>
      <c r="Q190" t="s">
        <v>65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86</v>
      </c>
      <c r="AO190" t="s">
        <v>81</v>
      </c>
      <c r="AP190" t="b">
        <v>0</v>
      </c>
      <c r="AQ190" t="b">
        <v>0</v>
      </c>
      <c r="AR190" t="s">
        <v>74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227</v>
      </c>
      <c r="B191" t="s">
        <v>352</v>
      </c>
      <c r="C191">
        <v>1302420</v>
      </c>
      <c r="D191" t="s">
        <v>58</v>
      </c>
      <c r="E191" t="s">
        <v>58</v>
      </c>
      <c r="F191" t="s">
        <v>245</v>
      </c>
      <c r="G191" t="s">
        <v>246</v>
      </c>
      <c r="H191" t="str">
        <f>"01001"</f>
        <v>01001</v>
      </c>
      <c r="I191" t="s">
        <v>61</v>
      </c>
      <c r="K191" t="s">
        <v>62</v>
      </c>
      <c r="L191">
        <v>25</v>
      </c>
      <c r="N191" t="str">
        <f t="shared" si="7"/>
        <v>0</v>
      </c>
      <c r="O191">
        <v>25</v>
      </c>
      <c r="P191" t="s">
        <v>63</v>
      </c>
      <c r="Q191" t="s">
        <v>65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72</v>
      </c>
      <c r="AO191" t="s">
        <v>73</v>
      </c>
      <c r="AP191" t="b">
        <v>0</v>
      </c>
      <c r="AQ191" t="b">
        <v>0</v>
      </c>
      <c r="AR191" t="s">
        <v>74</v>
      </c>
      <c r="AS191" t="b">
        <v>0</v>
      </c>
      <c r="AT191" t="s">
        <v>61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227</v>
      </c>
      <c r="B192" t="s">
        <v>353</v>
      </c>
      <c r="C192">
        <v>1302420</v>
      </c>
      <c r="D192" t="s">
        <v>58</v>
      </c>
      <c r="E192" t="s">
        <v>58</v>
      </c>
      <c r="F192" t="s">
        <v>248</v>
      </c>
      <c r="G192" t="s">
        <v>249</v>
      </c>
      <c r="H192" t="str">
        <f>"01001"</f>
        <v>01001</v>
      </c>
      <c r="I192" t="s">
        <v>61</v>
      </c>
      <c r="K192" t="s">
        <v>62</v>
      </c>
      <c r="L192">
        <v>25</v>
      </c>
      <c r="N192" t="str">
        <f t="shared" si="7"/>
        <v>0</v>
      </c>
      <c r="O192">
        <v>25</v>
      </c>
      <c r="P192" t="s">
        <v>63</v>
      </c>
      <c r="Q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103</v>
      </c>
      <c r="AB192">
        <v>230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72</v>
      </c>
      <c r="AO192" t="s">
        <v>73</v>
      </c>
      <c r="AP192" t="b">
        <v>0</v>
      </c>
      <c r="AQ192" t="b">
        <v>0</v>
      </c>
      <c r="AR192" t="s">
        <v>74</v>
      </c>
      <c r="AS192" t="b">
        <v>0</v>
      </c>
      <c r="AT192" t="s">
        <v>61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227</v>
      </c>
      <c r="B193" t="s">
        <v>354</v>
      </c>
      <c r="C193">
        <v>1302430</v>
      </c>
      <c r="D193" t="s">
        <v>58</v>
      </c>
      <c r="E193" t="s">
        <v>58</v>
      </c>
      <c r="F193" t="s">
        <v>245</v>
      </c>
      <c r="G193" t="s">
        <v>246</v>
      </c>
      <c r="H193" t="str">
        <f>"01001"</f>
        <v>01001</v>
      </c>
      <c r="I193" t="s">
        <v>61</v>
      </c>
      <c r="K193" t="s">
        <v>62</v>
      </c>
      <c r="L193">
        <v>25</v>
      </c>
      <c r="N193" t="str">
        <f t="shared" si="7"/>
        <v>0</v>
      </c>
      <c r="O193">
        <v>25</v>
      </c>
      <c r="P193" t="s">
        <v>63</v>
      </c>
      <c r="Q193" t="s">
        <v>65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72</v>
      </c>
      <c r="AO193" t="s">
        <v>73</v>
      </c>
      <c r="AP193" t="b">
        <v>0</v>
      </c>
      <c r="AQ193" t="b">
        <v>0</v>
      </c>
      <c r="AR193" t="s">
        <v>74</v>
      </c>
      <c r="AS193" t="b">
        <v>0</v>
      </c>
      <c r="AT193" t="s">
        <v>61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227</v>
      </c>
      <c r="B194" t="s">
        <v>234</v>
      </c>
      <c r="C194" t="str">
        <f>"0101340"</f>
        <v>0101340</v>
      </c>
      <c r="D194" t="s">
        <v>83</v>
      </c>
      <c r="E194" t="s">
        <v>83</v>
      </c>
      <c r="F194" t="s">
        <v>233</v>
      </c>
      <c r="G194" t="s">
        <v>133</v>
      </c>
      <c r="H194">
        <v>29001</v>
      </c>
      <c r="I194" t="s">
        <v>61</v>
      </c>
      <c r="K194" t="s">
        <v>62</v>
      </c>
      <c r="L194">
        <v>25</v>
      </c>
      <c r="N194" t="str">
        <f t="shared" si="7"/>
        <v>0</v>
      </c>
      <c r="O194">
        <v>25</v>
      </c>
      <c r="P194" t="s">
        <v>63</v>
      </c>
      <c r="Q194" t="s">
        <v>65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72</v>
      </c>
      <c r="AO194" t="s">
        <v>73</v>
      </c>
      <c r="AP194" t="b">
        <v>0</v>
      </c>
      <c r="AQ194" t="b">
        <v>0</v>
      </c>
      <c r="AR194" t="s">
        <v>74</v>
      </c>
      <c r="AS194" t="b">
        <v>0</v>
      </c>
      <c r="AT194" t="s">
        <v>61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227</v>
      </c>
      <c r="B195" t="s">
        <v>355</v>
      </c>
      <c r="C195">
        <v>1302430</v>
      </c>
      <c r="D195" t="s">
        <v>58</v>
      </c>
      <c r="E195" t="s">
        <v>58</v>
      </c>
      <c r="F195" t="s">
        <v>248</v>
      </c>
      <c r="G195" t="s">
        <v>249</v>
      </c>
      <c r="H195" t="str">
        <f t="shared" ref="H195:H203" si="9">"01001"</f>
        <v>01001</v>
      </c>
      <c r="I195" t="s">
        <v>61</v>
      </c>
      <c r="K195" t="s">
        <v>62</v>
      </c>
      <c r="L195">
        <v>25</v>
      </c>
      <c r="N195" t="str">
        <f t="shared" si="7"/>
        <v>0</v>
      </c>
      <c r="O195">
        <v>25</v>
      </c>
      <c r="P195" t="s">
        <v>63</v>
      </c>
      <c r="Q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72</v>
      </c>
      <c r="AO195" t="s">
        <v>73</v>
      </c>
      <c r="AP195" t="b">
        <v>0</v>
      </c>
      <c r="AQ195" t="b">
        <v>0</v>
      </c>
      <c r="AR195" t="s">
        <v>74</v>
      </c>
      <c r="AS195" t="b">
        <v>0</v>
      </c>
      <c r="AT195" t="s">
        <v>61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227</v>
      </c>
      <c r="B196" t="s">
        <v>356</v>
      </c>
      <c r="C196">
        <v>1302440</v>
      </c>
      <c r="D196" t="s">
        <v>58</v>
      </c>
      <c r="E196" t="s">
        <v>58</v>
      </c>
      <c r="F196" t="s">
        <v>245</v>
      </c>
      <c r="G196" t="s">
        <v>246</v>
      </c>
      <c r="H196" t="str">
        <f t="shared" si="9"/>
        <v>01001</v>
      </c>
      <c r="I196" t="s">
        <v>61</v>
      </c>
      <c r="K196" t="s">
        <v>62</v>
      </c>
      <c r="L196">
        <v>25</v>
      </c>
      <c r="N196" t="str">
        <f t="shared" si="7"/>
        <v>0</v>
      </c>
      <c r="O196">
        <v>25</v>
      </c>
      <c r="P196" t="s">
        <v>63</v>
      </c>
      <c r="Q196" t="s">
        <v>65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72</v>
      </c>
      <c r="AO196" t="s">
        <v>73</v>
      </c>
      <c r="AP196" t="b">
        <v>0</v>
      </c>
      <c r="AQ196" t="b">
        <v>0</v>
      </c>
      <c r="AR196" t="s">
        <v>74</v>
      </c>
      <c r="AS196" t="b">
        <v>0</v>
      </c>
      <c r="AT196" t="s">
        <v>61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227</v>
      </c>
      <c r="B197" t="s">
        <v>357</v>
      </c>
      <c r="C197">
        <v>1302440</v>
      </c>
      <c r="D197" t="s">
        <v>58</v>
      </c>
      <c r="E197" t="s">
        <v>58</v>
      </c>
      <c r="F197" t="s">
        <v>248</v>
      </c>
      <c r="G197" t="s">
        <v>249</v>
      </c>
      <c r="H197" t="str">
        <f t="shared" si="9"/>
        <v>01001</v>
      </c>
      <c r="I197" t="s">
        <v>61</v>
      </c>
      <c r="K197" t="s">
        <v>62</v>
      </c>
      <c r="L197">
        <v>25</v>
      </c>
      <c r="N197" t="str">
        <f t="shared" si="7"/>
        <v>0</v>
      </c>
      <c r="O197">
        <v>25</v>
      </c>
      <c r="P197" t="s">
        <v>63</v>
      </c>
      <c r="Q197" t="s">
        <v>65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72</v>
      </c>
      <c r="AO197" t="s">
        <v>73</v>
      </c>
      <c r="AP197" t="b">
        <v>0</v>
      </c>
      <c r="AQ197" t="b">
        <v>0</v>
      </c>
      <c r="AR197" t="s">
        <v>74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227</v>
      </c>
      <c r="B198" t="s">
        <v>358</v>
      </c>
      <c r="C198">
        <v>1302450</v>
      </c>
      <c r="D198" t="s">
        <v>58</v>
      </c>
      <c r="E198" t="s">
        <v>58</v>
      </c>
      <c r="F198" t="s">
        <v>245</v>
      </c>
      <c r="G198" t="s">
        <v>246</v>
      </c>
      <c r="H198" t="str">
        <f t="shared" si="9"/>
        <v>01001</v>
      </c>
      <c r="I198" t="s">
        <v>61</v>
      </c>
      <c r="K198" t="s">
        <v>62</v>
      </c>
      <c r="L198">
        <v>25</v>
      </c>
      <c r="N198" t="str">
        <f t="shared" si="7"/>
        <v>0</v>
      </c>
      <c r="O198">
        <v>25</v>
      </c>
      <c r="P198" t="s">
        <v>63</v>
      </c>
      <c r="Q198" t="s">
        <v>64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71</v>
      </c>
      <c r="AK198" t="s">
        <v>61</v>
      </c>
      <c r="AL198" t="s">
        <v>61</v>
      </c>
      <c r="AM198" t="s">
        <v>61</v>
      </c>
      <c r="AN198" t="s">
        <v>72</v>
      </c>
      <c r="AO198" t="s">
        <v>73</v>
      </c>
      <c r="AP198" t="b">
        <v>0</v>
      </c>
      <c r="AQ198" t="b">
        <v>0</v>
      </c>
      <c r="AR198" t="s">
        <v>74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227</v>
      </c>
      <c r="B199" t="s">
        <v>359</v>
      </c>
      <c r="C199">
        <v>1302450</v>
      </c>
      <c r="D199" t="s">
        <v>58</v>
      </c>
      <c r="E199" t="s">
        <v>58</v>
      </c>
      <c r="F199" t="s">
        <v>248</v>
      </c>
      <c r="G199" t="s">
        <v>249</v>
      </c>
      <c r="H199" t="str">
        <f t="shared" si="9"/>
        <v>01001</v>
      </c>
      <c r="I199" t="s">
        <v>61</v>
      </c>
      <c r="K199" t="s">
        <v>62</v>
      </c>
      <c r="L199">
        <v>25</v>
      </c>
      <c r="N199" t="str">
        <f t="shared" si="7"/>
        <v>0</v>
      </c>
      <c r="O199">
        <v>25</v>
      </c>
      <c r="P199" t="s">
        <v>63</v>
      </c>
      <c r="Q199" t="s">
        <v>64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71</v>
      </c>
      <c r="AK199" t="s">
        <v>61</v>
      </c>
      <c r="AL199" t="s">
        <v>61</v>
      </c>
      <c r="AM199" t="s">
        <v>61</v>
      </c>
      <c r="AN199" t="s">
        <v>72</v>
      </c>
      <c r="AO199" t="s">
        <v>73</v>
      </c>
      <c r="AP199" t="b">
        <v>0</v>
      </c>
      <c r="AQ199" t="b">
        <v>0</v>
      </c>
      <c r="AR199" t="s">
        <v>74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227</v>
      </c>
      <c r="B200" t="s">
        <v>243</v>
      </c>
      <c r="C200">
        <v>1304300</v>
      </c>
      <c r="D200" t="s">
        <v>58</v>
      </c>
      <c r="E200" t="s">
        <v>58</v>
      </c>
      <c r="F200" t="s">
        <v>241</v>
      </c>
      <c r="G200" t="s">
        <v>167</v>
      </c>
      <c r="H200" t="str">
        <f t="shared" si="9"/>
        <v>01001</v>
      </c>
      <c r="I200" t="s">
        <v>61</v>
      </c>
      <c r="K200" t="s">
        <v>62</v>
      </c>
      <c r="L200">
        <v>12</v>
      </c>
      <c r="N200" t="str">
        <f t="shared" si="7"/>
        <v>0</v>
      </c>
      <c r="O200">
        <v>12</v>
      </c>
      <c r="P200" t="s">
        <v>95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72</v>
      </c>
      <c r="AO200" t="s">
        <v>73</v>
      </c>
      <c r="AP200" t="b">
        <v>0</v>
      </c>
      <c r="AQ200" t="b">
        <v>0</v>
      </c>
      <c r="AR200" t="s">
        <v>74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227</v>
      </c>
      <c r="B201" t="s">
        <v>240</v>
      </c>
      <c r="C201">
        <v>1300300</v>
      </c>
      <c r="D201" t="s">
        <v>58</v>
      </c>
      <c r="E201" t="s">
        <v>58</v>
      </c>
      <c r="F201" t="s">
        <v>241</v>
      </c>
      <c r="G201" t="s">
        <v>360</v>
      </c>
      <c r="H201" t="str">
        <f t="shared" si="9"/>
        <v>01001</v>
      </c>
      <c r="I201" t="s">
        <v>61</v>
      </c>
      <c r="K201" t="s">
        <v>62</v>
      </c>
      <c r="L201">
        <v>15</v>
      </c>
      <c r="N201" t="str">
        <f t="shared" si="7"/>
        <v>0</v>
      </c>
      <c r="O201">
        <v>15</v>
      </c>
      <c r="P201" t="s">
        <v>93</v>
      </c>
      <c r="Q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>
        <v>230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72</v>
      </c>
      <c r="AO201" t="s">
        <v>73</v>
      </c>
      <c r="AP201" t="b">
        <v>0</v>
      </c>
      <c r="AQ201" t="b">
        <v>0</v>
      </c>
      <c r="AR201" t="s">
        <v>74</v>
      </c>
      <c r="AS201" t="b">
        <v>0</v>
      </c>
      <c r="AT201" t="s">
        <v>61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227</v>
      </c>
      <c r="B202" t="s">
        <v>240</v>
      </c>
      <c r="C202">
        <v>1300300</v>
      </c>
      <c r="D202" t="s">
        <v>148</v>
      </c>
      <c r="E202" t="s">
        <v>148</v>
      </c>
      <c r="F202" t="s">
        <v>241</v>
      </c>
      <c r="G202" t="s">
        <v>361</v>
      </c>
      <c r="H202" t="str">
        <f t="shared" si="9"/>
        <v>01001</v>
      </c>
      <c r="I202" t="s">
        <v>61</v>
      </c>
      <c r="K202" t="s">
        <v>62</v>
      </c>
      <c r="L202">
        <v>15</v>
      </c>
      <c r="N202" t="str">
        <f t="shared" si="7"/>
        <v>0</v>
      </c>
      <c r="O202">
        <v>15</v>
      </c>
      <c r="P202" t="s">
        <v>93</v>
      </c>
      <c r="Q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72</v>
      </c>
      <c r="AO202" t="s">
        <v>73</v>
      </c>
      <c r="AP202" t="b">
        <v>0</v>
      </c>
      <c r="AQ202" t="b">
        <v>0</v>
      </c>
      <c r="AR202" t="s">
        <v>74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227</v>
      </c>
      <c r="B203" t="s">
        <v>243</v>
      </c>
      <c r="C203">
        <v>1304300</v>
      </c>
      <c r="D203" t="s">
        <v>148</v>
      </c>
      <c r="E203" t="s">
        <v>148</v>
      </c>
      <c r="F203" t="s">
        <v>241</v>
      </c>
      <c r="G203" t="s">
        <v>361</v>
      </c>
      <c r="H203" t="str">
        <f t="shared" si="9"/>
        <v>01001</v>
      </c>
      <c r="I203" t="s">
        <v>61</v>
      </c>
      <c r="K203" t="s">
        <v>62</v>
      </c>
      <c r="L203">
        <v>12</v>
      </c>
      <c r="N203" t="str">
        <f t="shared" ref="N203:N266" si="10">"0"</f>
        <v>0</v>
      </c>
      <c r="O203">
        <v>12</v>
      </c>
      <c r="P203" t="s">
        <v>95</v>
      </c>
      <c r="Q203" t="s">
        <v>65</v>
      </c>
      <c r="R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72</v>
      </c>
      <c r="AO203" t="s">
        <v>73</v>
      </c>
      <c r="AP203" t="b">
        <v>0</v>
      </c>
      <c r="AQ203" t="b">
        <v>0</v>
      </c>
      <c r="AR203" t="s">
        <v>74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227</v>
      </c>
      <c r="B204" t="s">
        <v>362</v>
      </c>
      <c r="C204">
        <v>1305300</v>
      </c>
      <c r="D204" t="s">
        <v>148</v>
      </c>
      <c r="E204" t="s">
        <v>148</v>
      </c>
      <c r="F204" t="s">
        <v>348</v>
      </c>
      <c r="G204" t="s">
        <v>89</v>
      </c>
      <c r="H204" t="str">
        <f>"08001"</f>
        <v>08001</v>
      </c>
      <c r="I204" t="s">
        <v>61</v>
      </c>
      <c r="K204" t="s">
        <v>62</v>
      </c>
      <c r="L204">
        <v>40</v>
      </c>
      <c r="N204" t="str">
        <f t="shared" si="10"/>
        <v>0</v>
      </c>
      <c r="O204">
        <v>40</v>
      </c>
      <c r="P204" t="s">
        <v>63</v>
      </c>
      <c r="Q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86</v>
      </c>
      <c r="AO204" t="s">
        <v>363</v>
      </c>
      <c r="AP204" t="b">
        <v>0</v>
      </c>
      <c r="AQ204" t="b">
        <v>0</v>
      </c>
      <c r="AR204" t="s">
        <v>74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227</v>
      </c>
      <c r="B205" t="s">
        <v>364</v>
      </c>
      <c r="C205">
        <v>1305310</v>
      </c>
      <c r="D205" t="s">
        <v>148</v>
      </c>
      <c r="E205" t="s">
        <v>148</v>
      </c>
      <c r="F205" t="s">
        <v>348</v>
      </c>
      <c r="G205" t="s">
        <v>89</v>
      </c>
      <c r="H205" t="str">
        <f>"08001"</f>
        <v>08001</v>
      </c>
      <c r="I205" t="s">
        <v>61</v>
      </c>
      <c r="K205" t="s">
        <v>62</v>
      </c>
      <c r="L205">
        <v>40</v>
      </c>
      <c r="N205" t="str">
        <f t="shared" si="10"/>
        <v>0</v>
      </c>
      <c r="O205">
        <v>40</v>
      </c>
      <c r="P205" t="s">
        <v>63</v>
      </c>
      <c r="Q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86</v>
      </c>
      <c r="AO205" t="s">
        <v>363</v>
      </c>
      <c r="AP205" t="b">
        <v>0</v>
      </c>
      <c r="AQ205" t="b">
        <v>0</v>
      </c>
      <c r="AR205" t="s">
        <v>74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227</v>
      </c>
      <c r="B206" t="s">
        <v>365</v>
      </c>
      <c r="C206">
        <v>1305320</v>
      </c>
      <c r="D206" t="s">
        <v>148</v>
      </c>
      <c r="E206" t="s">
        <v>148</v>
      </c>
      <c r="F206" t="s">
        <v>348</v>
      </c>
      <c r="G206" t="s">
        <v>89</v>
      </c>
      <c r="H206" t="str">
        <f>"08001"</f>
        <v>08001</v>
      </c>
      <c r="I206" t="s">
        <v>61</v>
      </c>
      <c r="K206" t="s">
        <v>62</v>
      </c>
      <c r="L206">
        <v>40</v>
      </c>
      <c r="N206" t="str">
        <f t="shared" si="10"/>
        <v>0</v>
      </c>
      <c r="O206">
        <v>40</v>
      </c>
      <c r="P206" t="s">
        <v>63</v>
      </c>
      <c r="Q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>
        <v>230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86</v>
      </c>
      <c r="AO206" t="s">
        <v>363</v>
      </c>
      <c r="AP206" t="b">
        <v>0</v>
      </c>
      <c r="AQ206" t="b">
        <v>0</v>
      </c>
      <c r="AR206" t="s">
        <v>74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227</v>
      </c>
      <c r="B207" t="s">
        <v>366</v>
      </c>
      <c r="C207">
        <v>1305330</v>
      </c>
      <c r="D207" t="s">
        <v>148</v>
      </c>
      <c r="E207" t="s">
        <v>148</v>
      </c>
      <c r="F207" t="s">
        <v>348</v>
      </c>
      <c r="G207" t="s">
        <v>89</v>
      </c>
      <c r="H207" t="str">
        <f>"08001"</f>
        <v>08001</v>
      </c>
      <c r="I207" t="s">
        <v>61</v>
      </c>
      <c r="K207" t="s">
        <v>62</v>
      </c>
      <c r="L207">
        <v>40</v>
      </c>
      <c r="N207" t="str">
        <f t="shared" si="10"/>
        <v>0</v>
      </c>
      <c r="O207">
        <v>40</v>
      </c>
      <c r="P207" t="s">
        <v>63</v>
      </c>
      <c r="Q207" t="s">
        <v>65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>
        <v>230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86</v>
      </c>
      <c r="AO207" t="s">
        <v>363</v>
      </c>
      <c r="AP207" t="b">
        <v>0</v>
      </c>
      <c r="AQ207" t="b">
        <v>0</v>
      </c>
      <c r="AR207" t="s">
        <v>74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227</v>
      </c>
      <c r="B208" t="s">
        <v>228</v>
      </c>
      <c r="C208" t="str">
        <f>"0101300"</f>
        <v>0101300</v>
      </c>
      <c r="D208" t="s">
        <v>231</v>
      </c>
      <c r="E208" t="s">
        <v>231</v>
      </c>
      <c r="F208" t="s">
        <v>229</v>
      </c>
      <c r="G208" t="s">
        <v>60</v>
      </c>
      <c r="H208">
        <v>11001</v>
      </c>
      <c r="I208" t="s">
        <v>61</v>
      </c>
      <c r="K208" t="s">
        <v>62</v>
      </c>
      <c r="L208">
        <v>32</v>
      </c>
      <c r="M208" t="str">
        <f t="shared" ref="M208:M226" si="11">"0"</f>
        <v>0</v>
      </c>
      <c r="N208" t="str">
        <f t="shared" si="10"/>
        <v>0</v>
      </c>
      <c r="O208">
        <v>32</v>
      </c>
      <c r="P208" t="s">
        <v>63</v>
      </c>
      <c r="Q208" t="s">
        <v>65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>
        <v>230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72</v>
      </c>
      <c r="AO208" t="s">
        <v>73</v>
      </c>
      <c r="AP208" t="b">
        <v>0</v>
      </c>
      <c r="AQ208" t="b">
        <v>0</v>
      </c>
      <c r="AR208" t="s">
        <v>74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96</v>
      </c>
      <c r="B209" t="s">
        <v>367</v>
      </c>
      <c r="C209">
        <v>1209820</v>
      </c>
      <c r="D209" t="s">
        <v>148</v>
      </c>
      <c r="E209" t="s">
        <v>148</v>
      </c>
      <c r="F209" t="s">
        <v>226</v>
      </c>
      <c r="G209" t="s">
        <v>368</v>
      </c>
      <c r="H209" t="str">
        <f>"09002"</f>
        <v>09002</v>
      </c>
      <c r="I209" t="s">
        <v>61</v>
      </c>
      <c r="K209" t="s">
        <v>62</v>
      </c>
      <c r="L209">
        <v>30</v>
      </c>
      <c r="M209" t="str">
        <f t="shared" si="11"/>
        <v>0</v>
      </c>
      <c r="N209" t="str">
        <f t="shared" si="10"/>
        <v>0</v>
      </c>
      <c r="O209">
        <v>30</v>
      </c>
      <c r="P209" t="s">
        <v>63</v>
      </c>
      <c r="Q209" t="s">
        <v>64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72</v>
      </c>
      <c r="AO209" t="s">
        <v>73</v>
      </c>
      <c r="AP209" t="b">
        <v>0</v>
      </c>
      <c r="AQ209" t="b">
        <v>0</v>
      </c>
      <c r="AR209" t="s">
        <v>74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212</v>
      </c>
      <c r="B210" t="s">
        <v>218</v>
      </c>
      <c r="C210">
        <v>1206310</v>
      </c>
      <c r="D210" t="s">
        <v>132</v>
      </c>
      <c r="E210" t="s">
        <v>132</v>
      </c>
      <c r="F210" t="s">
        <v>219</v>
      </c>
      <c r="G210" t="s">
        <v>369</v>
      </c>
      <c r="H210" t="str">
        <f>"09009"</f>
        <v>09009</v>
      </c>
      <c r="I210" t="s">
        <v>61</v>
      </c>
      <c r="K210" t="s">
        <v>62</v>
      </c>
      <c r="L210">
        <v>34</v>
      </c>
      <c r="M210" t="str">
        <f t="shared" si="11"/>
        <v>0</v>
      </c>
      <c r="N210" t="str">
        <f t="shared" si="10"/>
        <v>0</v>
      </c>
      <c r="O210">
        <v>34</v>
      </c>
      <c r="P210" t="s">
        <v>63</v>
      </c>
      <c r="Q210" t="s">
        <v>65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186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72</v>
      </c>
      <c r="AO210" t="s">
        <v>73</v>
      </c>
      <c r="AP210" t="b">
        <v>0</v>
      </c>
      <c r="AQ210" t="b">
        <v>0</v>
      </c>
      <c r="AR210" t="s">
        <v>74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212</v>
      </c>
      <c r="B211" t="s">
        <v>218</v>
      </c>
      <c r="C211">
        <v>1206310</v>
      </c>
      <c r="D211" t="s">
        <v>148</v>
      </c>
      <c r="E211" t="s">
        <v>148</v>
      </c>
      <c r="F211" t="s">
        <v>219</v>
      </c>
      <c r="G211" t="s">
        <v>147</v>
      </c>
      <c r="H211" t="str">
        <f>"09009"</f>
        <v>09009</v>
      </c>
      <c r="I211" t="s">
        <v>61</v>
      </c>
      <c r="K211" t="s">
        <v>62</v>
      </c>
      <c r="L211">
        <v>34</v>
      </c>
      <c r="M211" t="str">
        <f t="shared" si="11"/>
        <v>0</v>
      </c>
      <c r="N211" t="str">
        <f t="shared" si="10"/>
        <v>0</v>
      </c>
      <c r="O211">
        <v>34</v>
      </c>
      <c r="P211" t="s">
        <v>63</v>
      </c>
      <c r="Q211" t="s">
        <v>65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186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72</v>
      </c>
      <c r="AO211" t="s">
        <v>73</v>
      </c>
      <c r="AP211" t="b">
        <v>0</v>
      </c>
      <c r="AQ211" t="b">
        <v>0</v>
      </c>
      <c r="AR211" t="s">
        <v>74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208</v>
      </c>
      <c r="B212" t="s">
        <v>370</v>
      </c>
      <c r="C212" t="str">
        <f>"0708340"</f>
        <v>0708340</v>
      </c>
      <c r="D212" t="s">
        <v>83</v>
      </c>
      <c r="E212" t="s">
        <v>83</v>
      </c>
      <c r="G212" t="s">
        <v>104</v>
      </c>
      <c r="H212">
        <v>10006</v>
      </c>
      <c r="I212" t="s">
        <v>61</v>
      </c>
      <c r="K212" t="s">
        <v>62</v>
      </c>
      <c r="L212">
        <v>32</v>
      </c>
      <c r="M212" t="str">
        <f t="shared" si="11"/>
        <v>0</v>
      </c>
      <c r="N212" t="str">
        <f t="shared" si="10"/>
        <v>0</v>
      </c>
      <c r="O212">
        <v>32</v>
      </c>
      <c r="P212" t="s">
        <v>63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72</v>
      </c>
      <c r="AO212" t="s">
        <v>188</v>
      </c>
      <c r="AP212" t="b">
        <v>0</v>
      </c>
      <c r="AQ212" t="b">
        <v>0</v>
      </c>
      <c r="AR212" t="s">
        <v>74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212</v>
      </c>
      <c r="B213" t="s">
        <v>213</v>
      </c>
      <c r="C213">
        <v>1200330</v>
      </c>
      <c r="D213" t="s">
        <v>148</v>
      </c>
      <c r="E213" t="s">
        <v>148</v>
      </c>
      <c r="F213" t="s">
        <v>214</v>
      </c>
      <c r="G213" t="s">
        <v>296</v>
      </c>
      <c r="H213" t="str">
        <f>"09004"</f>
        <v>09004</v>
      </c>
      <c r="I213" t="s">
        <v>61</v>
      </c>
      <c r="K213" t="s">
        <v>62</v>
      </c>
      <c r="L213">
        <v>30</v>
      </c>
      <c r="M213" t="str">
        <f t="shared" si="11"/>
        <v>0</v>
      </c>
      <c r="N213" t="str">
        <f t="shared" si="10"/>
        <v>0</v>
      </c>
      <c r="O213">
        <v>30</v>
      </c>
      <c r="P213" t="s">
        <v>63</v>
      </c>
      <c r="Q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72</v>
      </c>
      <c r="AO213" t="s">
        <v>73</v>
      </c>
      <c r="AP213" t="b">
        <v>0</v>
      </c>
      <c r="AQ213" t="b">
        <v>0</v>
      </c>
      <c r="AR213" t="s">
        <v>74</v>
      </c>
      <c r="AS213" t="b">
        <v>0</v>
      </c>
      <c r="AT213" t="s">
        <v>90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208</v>
      </c>
      <c r="B214" t="s">
        <v>371</v>
      </c>
      <c r="C214" t="str">
        <f>"0708360"</f>
        <v>0708360</v>
      </c>
      <c r="D214" t="s">
        <v>132</v>
      </c>
      <c r="E214" t="s">
        <v>132</v>
      </c>
      <c r="G214" t="s">
        <v>327</v>
      </c>
      <c r="H214">
        <v>10005</v>
      </c>
      <c r="I214" t="s">
        <v>61</v>
      </c>
      <c r="K214" t="s">
        <v>62</v>
      </c>
      <c r="L214">
        <v>35</v>
      </c>
      <c r="M214" t="str">
        <f t="shared" si="11"/>
        <v>0</v>
      </c>
      <c r="N214" t="str">
        <f t="shared" si="10"/>
        <v>0</v>
      </c>
      <c r="O214">
        <v>35</v>
      </c>
      <c r="P214" t="s">
        <v>63</v>
      </c>
      <c r="Q214" t="s">
        <v>64</v>
      </c>
      <c r="R214" t="s">
        <v>65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71</v>
      </c>
      <c r="AK214" t="s">
        <v>61</v>
      </c>
      <c r="AL214" t="s">
        <v>61</v>
      </c>
      <c r="AM214" t="s">
        <v>61</v>
      </c>
      <c r="AN214" t="s">
        <v>72</v>
      </c>
      <c r="AO214" t="s">
        <v>188</v>
      </c>
      <c r="AP214" t="b">
        <v>0</v>
      </c>
      <c r="AQ214" t="b">
        <v>0</v>
      </c>
      <c r="AR214" t="s">
        <v>74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208</v>
      </c>
      <c r="B215" t="s">
        <v>372</v>
      </c>
      <c r="C215" t="str">
        <f>"0703340"</f>
        <v>0703340</v>
      </c>
      <c r="D215" t="s">
        <v>83</v>
      </c>
      <c r="E215" t="s">
        <v>83</v>
      </c>
      <c r="F215" t="s">
        <v>210</v>
      </c>
      <c r="G215" t="s">
        <v>118</v>
      </c>
      <c r="H215">
        <v>10003</v>
      </c>
      <c r="I215" t="s">
        <v>61</v>
      </c>
      <c r="K215" t="s">
        <v>62</v>
      </c>
      <c r="L215">
        <v>30</v>
      </c>
      <c r="M215" t="str">
        <f t="shared" si="11"/>
        <v>0</v>
      </c>
      <c r="N215" t="str">
        <f t="shared" si="10"/>
        <v>0</v>
      </c>
      <c r="O215">
        <v>30</v>
      </c>
      <c r="P215" t="s">
        <v>63</v>
      </c>
      <c r="Q215" t="s">
        <v>64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71</v>
      </c>
      <c r="AK215" t="s">
        <v>61</v>
      </c>
      <c r="AL215" t="s">
        <v>61</v>
      </c>
      <c r="AM215" t="s">
        <v>61</v>
      </c>
      <c r="AN215" t="s">
        <v>72</v>
      </c>
      <c r="AO215" t="s">
        <v>73</v>
      </c>
      <c r="AP215" t="b">
        <v>0</v>
      </c>
      <c r="AQ215" t="b">
        <v>0</v>
      </c>
      <c r="AR215" t="s">
        <v>74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208</v>
      </c>
      <c r="B216" t="s">
        <v>373</v>
      </c>
      <c r="C216" t="str">
        <f>"0703350"</f>
        <v>0703350</v>
      </c>
      <c r="D216" t="s">
        <v>83</v>
      </c>
      <c r="E216" t="s">
        <v>83</v>
      </c>
      <c r="F216" t="s">
        <v>210</v>
      </c>
      <c r="G216" t="s">
        <v>163</v>
      </c>
      <c r="H216">
        <v>10003</v>
      </c>
      <c r="I216" t="s">
        <v>61</v>
      </c>
      <c r="K216" t="s">
        <v>62</v>
      </c>
      <c r="L216">
        <v>30</v>
      </c>
      <c r="M216" t="str">
        <f t="shared" si="11"/>
        <v>0</v>
      </c>
      <c r="N216" t="str">
        <f t="shared" si="10"/>
        <v>0</v>
      </c>
      <c r="O216">
        <v>30</v>
      </c>
      <c r="P216" t="s">
        <v>63</v>
      </c>
      <c r="Q216" t="s">
        <v>64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71</v>
      </c>
      <c r="AK216" t="s">
        <v>61</v>
      </c>
      <c r="AL216" t="s">
        <v>61</v>
      </c>
      <c r="AM216" t="s">
        <v>61</v>
      </c>
      <c r="AN216" t="s">
        <v>72</v>
      </c>
      <c r="AO216" t="s">
        <v>73</v>
      </c>
      <c r="AP216" t="b">
        <v>0</v>
      </c>
      <c r="AQ216" t="b">
        <v>0</v>
      </c>
      <c r="AR216" t="s">
        <v>74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182</v>
      </c>
      <c r="B217" t="s">
        <v>344</v>
      </c>
      <c r="C217">
        <v>1001310</v>
      </c>
      <c r="D217" t="s">
        <v>83</v>
      </c>
      <c r="E217" t="s">
        <v>83</v>
      </c>
      <c r="F217" t="s">
        <v>340</v>
      </c>
      <c r="G217" t="s">
        <v>172</v>
      </c>
      <c r="H217">
        <v>10004</v>
      </c>
      <c r="I217" t="s">
        <v>61</v>
      </c>
      <c r="K217" t="s">
        <v>62</v>
      </c>
      <c r="L217">
        <v>27</v>
      </c>
      <c r="M217" t="str">
        <f t="shared" si="11"/>
        <v>0</v>
      </c>
      <c r="N217" t="str">
        <f t="shared" si="10"/>
        <v>0</v>
      </c>
      <c r="O217">
        <v>27</v>
      </c>
      <c r="P217" t="s">
        <v>63</v>
      </c>
      <c r="Q217" t="s">
        <v>65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72</v>
      </c>
      <c r="AO217" t="s">
        <v>188</v>
      </c>
      <c r="AP217" t="b">
        <v>0</v>
      </c>
      <c r="AQ217" t="b">
        <v>0</v>
      </c>
      <c r="AR217" t="s">
        <v>74</v>
      </c>
      <c r="AS217" t="b">
        <v>0</v>
      </c>
      <c r="AT217" t="s">
        <v>90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96</v>
      </c>
      <c r="B218" t="s">
        <v>202</v>
      </c>
      <c r="C218">
        <v>1001560</v>
      </c>
      <c r="D218" t="s">
        <v>132</v>
      </c>
      <c r="E218" t="s">
        <v>132</v>
      </c>
      <c r="F218" t="s">
        <v>160</v>
      </c>
      <c r="G218" t="s">
        <v>291</v>
      </c>
      <c r="H218">
        <v>42001</v>
      </c>
      <c r="I218" t="s">
        <v>61</v>
      </c>
      <c r="K218" t="s">
        <v>62</v>
      </c>
      <c r="L218">
        <v>30</v>
      </c>
      <c r="M218" t="str">
        <f t="shared" si="11"/>
        <v>0</v>
      </c>
      <c r="N218" t="str">
        <f t="shared" si="10"/>
        <v>0</v>
      </c>
      <c r="O218">
        <v>30</v>
      </c>
      <c r="P218" t="s">
        <v>63</v>
      </c>
      <c r="Q218" t="s">
        <v>64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72</v>
      </c>
      <c r="AO218" t="s">
        <v>73</v>
      </c>
      <c r="AP218" t="b">
        <v>0</v>
      </c>
      <c r="AQ218" t="b">
        <v>0</v>
      </c>
      <c r="AR218" t="s">
        <v>74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182</v>
      </c>
      <c r="B219" t="s">
        <v>196</v>
      </c>
      <c r="C219">
        <v>1008350</v>
      </c>
      <c r="D219" t="s">
        <v>83</v>
      </c>
      <c r="E219" t="s">
        <v>83</v>
      </c>
      <c r="F219" t="s">
        <v>197</v>
      </c>
      <c r="G219" t="s">
        <v>374</v>
      </c>
      <c r="H219" t="str">
        <f>"03002"</f>
        <v>03002</v>
      </c>
      <c r="I219" t="s">
        <v>61</v>
      </c>
      <c r="K219" t="s">
        <v>62</v>
      </c>
      <c r="L219">
        <v>25</v>
      </c>
      <c r="M219" t="str">
        <f t="shared" si="11"/>
        <v>0</v>
      </c>
      <c r="N219" t="str">
        <f t="shared" si="10"/>
        <v>0</v>
      </c>
      <c r="O219">
        <v>25</v>
      </c>
      <c r="P219" t="s">
        <v>63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72</v>
      </c>
      <c r="AO219" t="s">
        <v>73</v>
      </c>
      <c r="AP219" t="b">
        <v>0</v>
      </c>
      <c r="AQ219" t="b">
        <v>0</v>
      </c>
      <c r="AR219" t="s">
        <v>74</v>
      </c>
      <c r="AS219" t="b">
        <v>0</v>
      </c>
      <c r="AT219" t="s">
        <v>90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96</v>
      </c>
      <c r="B220" t="s">
        <v>375</v>
      </c>
      <c r="C220">
        <v>1209825</v>
      </c>
      <c r="D220" t="s">
        <v>148</v>
      </c>
      <c r="E220" t="s">
        <v>148</v>
      </c>
      <c r="F220" t="s">
        <v>162</v>
      </c>
      <c r="G220" t="s">
        <v>172</v>
      </c>
      <c r="H220" t="str">
        <f>"09001"</f>
        <v>09001</v>
      </c>
      <c r="I220" t="s">
        <v>61</v>
      </c>
      <c r="K220" t="s">
        <v>62</v>
      </c>
      <c r="L220">
        <v>30</v>
      </c>
      <c r="M220" t="str">
        <f t="shared" si="11"/>
        <v>0</v>
      </c>
      <c r="N220" t="str">
        <f t="shared" si="10"/>
        <v>0</v>
      </c>
      <c r="O220">
        <v>30</v>
      </c>
      <c r="P220" t="s">
        <v>63</v>
      </c>
      <c r="Q220" t="s">
        <v>64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72</v>
      </c>
      <c r="AO220" t="s">
        <v>73</v>
      </c>
      <c r="AP220" t="b">
        <v>0</v>
      </c>
      <c r="AQ220" t="b">
        <v>0</v>
      </c>
      <c r="AR220" t="s">
        <v>74</v>
      </c>
      <c r="AS220" t="b">
        <v>0</v>
      </c>
      <c r="AT220" t="s">
        <v>90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182</v>
      </c>
      <c r="B221" t="s">
        <v>376</v>
      </c>
      <c r="C221">
        <v>1000410</v>
      </c>
      <c r="D221" t="s">
        <v>148</v>
      </c>
      <c r="E221" t="s">
        <v>132</v>
      </c>
      <c r="F221" t="s">
        <v>270</v>
      </c>
      <c r="G221" t="s">
        <v>377</v>
      </c>
      <c r="H221">
        <v>13005</v>
      </c>
      <c r="I221" t="s">
        <v>61</v>
      </c>
      <c r="K221" t="s">
        <v>62</v>
      </c>
      <c r="L221">
        <v>36</v>
      </c>
      <c r="M221" t="str">
        <f t="shared" si="11"/>
        <v>0</v>
      </c>
      <c r="N221" t="str">
        <f t="shared" si="10"/>
        <v>0</v>
      </c>
      <c r="O221">
        <v>36</v>
      </c>
      <c r="P221" t="s">
        <v>63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103</v>
      </c>
      <c r="AB221">
        <v>460</v>
      </c>
      <c r="AC221" t="s">
        <v>186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72</v>
      </c>
      <c r="AO221" t="s">
        <v>73</v>
      </c>
      <c r="AP221" t="b">
        <v>0</v>
      </c>
      <c r="AQ221" t="b">
        <v>0</v>
      </c>
      <c r="AR221" t="s">
        <v>195</v>
      </c>
      <c r="AS221" t="b">
        <v>0</v>
      </c>
      <c r="AT221" t="s">
        <v>272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182</v>
      </c>
      <c r="B222" t="s">
        <v>189</v>
      </c>
      <c r="C222">
        <v>1001400</v>
      </c>
      <c r="D222" t="s">
        <v>132</v>
      </c>
      <c r="E222" t="s">
        <v>132</v>
      </c>
      <c r="F222" t="s">
        <v>190</v>
      </c>
      <c r="G222" t="s">
        <v>104</v>
      </c>
      <c r="H222">
        <v>25055</v>
      </c>
      <c r="I222" t="s">
        <v>61</v>
      </c>
      <c r="K222" t="s">
        <v>62</v>
      </c>
      <c r="L222">
        <v>28</v>
      </c>
      <c r="M222" t="str">
        <f t="shared" si="11"/>
        <v>0</v>
      </c>
      <c r="N222" t="str">
        <f t="shared" si="10"/>
        <v>0</v>
      </c>
      <c r="O222">
        <v>28</v>
      </c>
      <c r="P222" t="s">
        <v>63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61</v>
      </c>
      <c r="AK222" t="s">
        <v>61</v>
      </c>
      <c r="AL222" t="s">
        <v>61</v>
      </c>
      <c r="AM222" t="s">
        <v>61</v>
      </c>
      <c r="AN222" t="s">
        <v>72</v>
      </c>
      <c r="AO222" t="s">
        <v>188</v>
      </c>
      <c r="AP222" t="b">
        <v>0</v>
      </c>
      <c r="AQ222" t="b">
        <v>0</v>
      </c>
      <c r="AR222" t="s">
        <v>74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182</v>
      </c>
      <c r="B223" t="s">
        <v>189</v>
      </c>
      <c r="C223">
        <v>1001400</v>
      </c>
      <c r="D223" t="s">
        <v>58</v>
      </c>
      <c r="E223" t="s">
        <v>58</v>
      </c>
      <c r="F223" t="s">
        <v>178</v>
      </c>
      <c r="G223" t="s">
        <v>85</v>
      </c>
      <c r="H223">
        <v>24002</v>
      </c>
      <c r="I223" t="s">
        <v>61</v>
      </c>
      <c r="K223" t="s">
        <v>62</v>
      </c>
      <c r="L223">
        <v>30</v>
      </c>
      <c r="M223" t="str">
        <f t="shared" si="11"/>
        <v>0</v>
      </c>
      <c r="N223" t="str">
        <f t="shared" si="10"/>
        <v>0</v>
      </c>
      <c r="O223">
        <v>30</v>
      </c>
      <c r="P223" t="s">
        <v>63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186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72</v>
      </c>
      <c r="AO223" t="s">
        <v>73</v>
      </c>
      <c r="AP223" t="b">
        <v>0</v>
      </c>
      <c r="AQ223" t="b">
        <v>0</v>
      </c>
      <c r="AR223" t="s">
        <v>74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182</v>
      </c>
      <c r="B224" t="s">
        <v>184</v>
      </c>
      <c r="C224">
        <v>1001340</v>
      </c>
      <c r="D224" t="s">
        <v>75</v>
      </c>
      <c r="E224" t="s">
        <v>75</v>
      </c>
      <c r="G224" t="s">
        <v>378</v>
      </c>
      <c r="H224">
        <v>25060</v>
      </c>
      <c r="I224" t="s">
        <v>61</v>
      </c>
      <c r="K224" t="s">
        <v>62</v>
      </c>
      <c r="L224">
        <v>25</v>
      </c>
      <c r="M224" t="str">
        <f t="shared" si="11"/>
        <v>0</v>
      </c>
      <c r="N224" t="str">
        <f t="shared" si="10"/>
        <v>0</v>
      </c>
      <c r="O224">
        <v>25</v>
      </c>
      <c r="P224" t="s">
        <v>63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72</v>
      </c>
      <c r="AO224" t="s">
        <v>73</v>
      </c>
      <c r="AP224" t="b">
        <v>0</v>
      </c>
      <c r="AQ224" t="b">
        <v>0</v>
      </c>
      <c r="AR224" t="s">
        <v>74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182</v>
      </c>
      <c r="B225" t="s">
        <v>344</v>
      </c>
      <c r="C225">
        <v>1001310</v>
      </c>
      <c r="D225" t="s">
        <v>75</v>
      </c>
      <c r="E225" t="s">
        <v>75</v>
      </c>
      <c r="F225" t="s">
        <v>203</v>
      </c>
      <c r="G225" t="s">
        <v>89</v>
      </c>
      <c r="H225">
        <v>42004</v>
      </c>
      <c r="I225" t="s">
        <v>61</v>
      </c>
      <c r="K225" t="s">
        <v>62</v>
      </c>
      <c r="L225">
        <v>26</v>
      </c>
      <c r="M225" t="str">
        <f t="shared" si="11"/>
        <v>0</v>
      </c>
      <c r="N225" t="str">
        <f t="shared" si="10"/>
        <v>0</v>
      </c>
      <c r="O225">
        <v>26</v>
      </c>
      <c r="P225" t="s">
        <v>63</v>
      </c>
      <c r="Q225" t="s">
        <v>65</v>
      </c>
      <c r="R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61</v>
      </c>
      <c r="AK225" t="s">
        <v>61</v>
      </c>
      <c r="AL225" t="s">
        <v>61</v>
      </c>
      <c r="AM225" t="s">
        <v>61</v>
      </c>
      <c r="AN225" t="s">
        <v>72</v>
      </c>
      <c r="AO225" t="s">
        <v>73</v>
      </c>
      <c r="AP225" t="b">
        <v>0</v>
      </c>
      <c r="AQ225" t="b">
        <v>0</v>
      </c>
      <c r="AR225" t="s">
        <v>74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182</v>
      </c>
      <c r="B226" t="s">
        <v>183</v>
      </c>
      <c r="C226">
        <v>1001430</v>
      </c>
      <c r="D226" t="s">
        <v>148</v>
      </c>
      <c r="E226" t="s">
        <v>148</v>
      </c>
      <c r="G226" t="s">
        <v>133</v>
      </c>
      <c r="H226">
        <v>42002</v>
      </c>
      <c r="I226" t="s">
        <v>61</v>
      </c>
      <c r="K226" t="s">
        <v>62</v>
      </c>
      <c r="L226">
        <v>30</v>
      </c>
      <c r="M226" t="str">
        <f t="shared" si="11"/>
        <v>0</v>
      </c>
      <c r="N226" t="str">
        <f t="shared" si="10"/>
        <v>0</v>
      </c>
      <c r="O226">
        <v>30</v>
      </c>
      <c r="P226" t="s">
        <v>63</v>
      </c>
      <c r="Q226" t="s">
        <v>64</v>
      </c>
      <c r="R226" t="s">
        <v>65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72</v>
      </c>
      <c r="AO226" t="s">
        <v>73</v>
      </c>
      <c r="AP226" t="b">
        <v>0</v>
      </c>
      <c r="AQ226" t="b">
        <v>0</v>
      </c>
      <c r="AR226" t="s">
        <v>74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176</v>
      </c>
      <c r="B227" t="s">
        <v>276</v>
      </c>
      <c r="C227">
        <v>1900310</v>
      </c>
      <c r="D227" t="s">
        <v>148</v>
      </c>
      <c r="E227" t="s">
        <v>148</v>
      </c>
      <c r="F227" t="s">
        <v>277</v>
      </c>
      <c r="G227" t="s">
        <v>338</v>
      </c>
      <c r="H227" t="s">
        <v>278</v>
      </c>
      <c r="I227" t="s">
        <v>61</v>
      </c>
      <c r="K227" t="s">
        <v>62</v>
      </c>
      <c r="L227">
        <v>18</v>
      </c>
      <c r="N227" t="str">
        <f t="shared" si="10"/>
        <v>0</v>
      </c>
      <c r="O227">
        <v>18</v>
      </c>
      <c r="P227" t="s">
        <v>95</v>
      </c>
      <c r="Q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86</v>
      </c>
      <c r="AO227" t="s">
        <v>81</v>
      </c>
      <c r="AP227" t="b">
        <v>0</v>
      </c>
      <c r="AQ227" t="b">
        <v>0</v>
      </c>
      <c r="AR227" t="s">
        <v>74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173</v>
      </c>
      <c r="B228" t="s">
        <v>379</v>
      </c>
      <c r="C228">
        <v>2102345</v>
      </c>
      <c r="D228" t="s">
        <v>75</v>
      </c>
      <c r="E228" t="s">
        <v>75</v>
      </c>
      <c r="F228" t="s">
        <v>175</v>
      </c>
      <c r="G228" t="s">
        <v>92</v>
      </c>
      <c r="H228">
        <v>25053</v>
      </c>
      <c r="I228" t="s">
        <v>61</v>
      </c>
      <c r="K228" t="s">
        <v>62</v>
      </c>
      <c r="L228">
        <v>25</v>
      </c>
      <c r="N228" t="str">
        <f t="shared" si="10"/>
        <v>0</v>
      </c>
      <c r="O228">
        <v>25</v>
      </c>
      <c r="P228" t="s">
        <v>95</v>
      </c>
      <c r="Q228" t="s">
        <v>64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71</v>
      </c>
      <c r="AK228" t="s">
        <v>61</v>
      </c>
      <c r="AL228" t="s">
        <v>61</v>
      </c>
      <c r="AM228" t="s">
        <v>61</v>
      </c>
      <c r="AN228" t="s">
        <v>72</v>
      </c>
      <c r="AO228" t="s">
        <v>73</v>
      </c>
      <c r="AP228" t="b">
        <v>0</v>
      </c>
      <c r="AQ228" t="b">
        <v>0</v>
      </c>
      <c r="AR228" t="s">
        <v>74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176</v>
      </c>
      <c r="B229" t="s">
        <v>380</v>
      </c>
      <c r="C229">
        <v>2400300</v>
      </c>
      <c r="D229" t="s">
        <v>148</v>
      </c>
      <c r="E229" t="s">
        <v>148</v>
      </c>
      <c r="F229" t="s">
        <v>248</v>
      </c>
      <c r="G229" t="s">
        <v>381</v>
      </c>
      <c r="H229" t="str">
        <f>"01001"</f>
        <v>01001</v>
      </c>
      <c r="I229" t="s">
        <v>61</v>
      </c>
      <c r="K229" t="s">
        <v>62</v>
      </c>
      <c r="L229">
        <v>25</v>
      </c>
      <c r="N229" t="str">
        <f t="shared" si="10"/>
        <v>0</v>
      </c>
      <c r="O229">
        <v>25</v>
      </c>
      <c r="P229" t="s">
        <v>63</v>
      </c>
      <c r="Q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86</v>
      </c>
      <c r="AO229" t="s">
        <v>81</v>
      </c>
      <c r="AP229" t="b">
        <v>0</v>
      </c>
      <c r="AQ229" t="b">
        <v>0</v>
      </c>
      <c r="AR229" t="s">
        <v>74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176</v>
      </c>
      <c r="B230" t="s">
        <v>276</v>
      </c>
      <c r="C230">
        <v>1900310</v>
      </c>
      <c r="D230" t="s">
        <v>148</v>
      </c>
      <c r="E230" t="s">
        <v>148</v>
      </c>
      <c r="F230" t="s">
        <v>277</v>
      </c>
      <c r="G230" t="s">
        <v>382</v>
      </c>
      <c r="H230" t="s">
        <v>278</v>
      </c>
      <c r="I230" t="s">
        <v>61</v>
      </c>
      <c r="K230" t="s">
        <v>62</v>
      </c>
      <c r="L230">
        <v>18</v>
      </c>
      <c r="N230" t="str">
        <f t="shared" si="10"/>
        <v>0</v>
      </c>
      <c r="O230">
        <v>18</v>
      </c>
      <c r="P230" t="s">
        <v>93</v>
      </c>
      <c r="Q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86</v>
      </c>
      <c r="AO230" t="s">
        <v>81</v>
      </c>
      <c r="AP230" t="b">
        <v>0</v>
      </c>
      <c r="AQ230" t="b">
        <v>0</v>
      </c>
      <c r="AR230" t="s">
        <v>74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173</v>
      </c>
      <c r="B231" t="s">
        <v>379</v>
      </c>
      <c r="C231">
        <v>2102345</v>
      </c>
      <c r="D231" t="s">
        <v>75</v>
      </c>
      <c r="E231" t="s">
        <v>75</v>
      </c>
      <c r="F231" t="s">
        <v>175</v>
      </c>
      <c r="G231" t="s">
        <v>143</v>
      </c>
      <c r="H231">
        <v>25053</v>
      </c>
      <c r="I231" t="s">
        <v>61</v>
      </c>
      <c r="K231" t="s">
        <v>62</v>
      </c>
      <c r="L231">
        <v>25</v>
      </c>
      <c r="N231" t="str">
        <f t="shared" si="10"/>
        <v>0</v>
      </c>
      <c r="O231">
        <v>25</v>
      </c>
      <c r="P231" t="s">
        <v>93</v>
      </c>
      <c r="Q231" t="s">
        <v>64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71</v>
      </c>
      <c r="AK231" t="s">
        <v>61</v>
      </c>
      <c r="AL231" t="s">
        <v>61</v>
      </c>
      <c r="AM231" t="s">
        <v>61</v>
      </c>
      <c r="AN231" t="s">
        <v>72</v>
      </c>
      <c r="AO231" t="s">
        <v>73</v>
      </c>
      <c r="AP231" t="b">
        <v>0</v>
      </c>
      <c r="AQ231" t="b">
        <v>0</v>
      </c>
      <c r="AR231" t="s">
        <v>74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168</v>
      </c>
      <c r="B232" t="s">
        <v>169</v>
      </c>
      <c r="C232">
        <v>2100310</v>
      </c>
      <c r="D232" t="s">
        <v>152</v>
      </c>
      <c r="E232" t="s">
        <v>152</v>
      </c>
      <c r="F232" t="s">
        <v>171</v>
      </c>
      <c r="G232" t="s">
        <v>163</v>
      </c>
      <c r="H232" t="str">
        <f>"07004"</f>
        <v>07004</v>
      </c>
      <c r="I232" t="s">
        <v>61</v>
      </c>
      <c r="K232" t="s">
        <v>62</v>
      </c>
      <c r="L232">
        <v>25</v>
      </c>
      <c r="N232" t="str">
        <f t="shared" si="10"/>
        <v>0</v>
      </c>
      <c r="O232">
        <v>25</v>
      </c>
      <c r="P232" t="s">
        <v>63</v>
      </c>
      <c r="Q232" t="s">
        <v>65</v>
      </c>
      <c r="R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72</v>
      </c>
      <c r="AO232" t="s">
        <v>73</v>
      </c>
      <c r="AP232" t="b">
        <v>0</v>
      </c>
      <c r="AQ232" t="b">
        <v>0</v>
      </c>
      <c r="AR232" t="s">
        <v>74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168</v>
      </c>
      <c r="B233" t="s">
        <v>281</v>
      </c>
      <c r="C233">
        <v>2100330</v>
      </c>
      <c r="D233" t="s">
        <v>148</v>
      </c>
      <c r="E233" t="s">
        <v>148</v>
      </c>
      <c r="F233" t="s">
        <v>98</v>
      </c>
      <c r="G233" t="s">
        <v>383</v>
      </c>
      <c r="H233">
        <v>25058</v>
      </c>
      <c r="I233" t="s">
        <v>61</v>
      </c>
      <c r="K233" t="s">
        <v>62</v>
      </c>
      <c r="L233">
        <v>34</v>
      </c>
      <c r="M233" t="str">
        <f>"0"</f>
        <v>0</v>
      </c>
      <c r="N233" t="str">
        <f t="shared" si="10"/>
        <v>0</v>
      </c>
      <c r="O233">
        <v>34</v>
      </c>
      <c r="P233" t="s">
        <v>63</v>
      </c>
      <c r="Q233" t="s">
        <v>64</v>
      </c>
      <c r="R233" t="s">
        <v>65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72</v>
      </c>
      <c r="AO233" t="s">
        <v>73</v>
      </c>
      <c r="AP233" t="b">
        <v>0</v>
      </c>
      <c r="AQ233" t="b">
        <v>0</v>
      </c>
      <c r="AR233" t="s">
        <v>74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155</v>
      </c>
      <c r="B234" t="s">
        <v>384</v>
      </c>
      <c r="C234">
        <v>2107360</v>
      </c>
      <c r="D234" t="s">
        <v>152</v>
      </c>
      <c r="E234" t="s">
        <v>152</v>
      </c>
      <c r="F234" t="s">
        <v>142</v>
      </c>
      <c r="G234" t="s">
        <v>163</v>
      </c>
      <c r="H234">
        <v>25054</v>
      </c>
      <c r="I234" t="s">
        <v>61</v>
      </c>
      <c r="K234" t="s">
        <v>62</v>
      </c>
      <c r="L234">
        <v>30</v>
      </c>
      <c r="M234" t="str">
        <f>"0"</f>
        <v>0</v>
      </c>
      <c r="N234" t="str">
        <f t="shared" si="10"/>
        <v>0</v>
      </c>
      <c r="O234">
        <v>30</v>
      </c>
      <c r="P234" t="s">
        <v>63</v>
      </c>
      <c r="Q234" t="s">
        <v>64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72</v>
      </c>
      <c r="AO234" t="s">
        <v>81</v>
      </c>
      <c r="AP234" t="b">
        <v>0</v>
      </c>
      <c r="AQ234" t="b">
        <v>0</v>
      </c>
      <c r="AR234" t="s">
        <v>74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155</v>
      </c>
      <c r="B235" t="s">
        <v>385</v>
      </c>
      <c r="C235">
        <v>2000321</v>
      </c>
      <c r="D235" t="s">
        <v>148</v>
      </c>
      <c r="E235" t="s">
        <v>148</v>
      </c>
      <c r="F235" t="s">
        <v>138</v>
      </c>
      <c r="G235" t="s">
        <v>163</v>
      </c>
      <c r="H235">
        <v>25007</v>
      </c>
      <c r="I235" t="s">
        <v>61</v>
      </c>
      <c r="K235" t="s">
        <v>62</v>
      </c>
      <c r="L235">
        <v>30</v>
      </c>
      <c r="N235" t="str">
        <f t="shared" si="10"/>
        <v>0</v>
      </c>
      <c r="O235">
        <v>30</v>
      </c>
      <c r="P235" t="s">
        <v>63</v>
      </c>
      <c r="Q235" t="s">
        <v>64</v>
      </c>
      <c r="R235" t="s">
        <v>64</v>
      </c>
      <c r="S235" t="s">
        <v>66</v>
      </c>
      <c r="T235" t="s">
        <v>67</v>
      </c>
      <c r="U235" t="s">
        <v>68</v>
      </c>
      <c r="V235" t="s">
        <v>68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72</v>
      </c>
      <c r="AO235" t="s">
        <v>73</v>
      </c>
      <c r="AP235" t="b">
        <v>0</v>
      </c>
      <c r="AQ235" t="b">
        <v>0</v>
      </c>
      <c r="AR235" t="s">
        <v>74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155</v>
      </c>
      <c r="B236" t="s">
        <v>386</v>
      </c>
      <c r="C236">
        <v>2001381</v>
      </c>
      <c r="D236" t="s">
        <v>132</v>
      </c>
      <c r="E236" t="s">
        <v>132</v>
      </c>
      <c r="F236" t="s">
        <v>123</v>
      </c>
      <c r="G236" t="s">
        <v>80</v>
      </c>
      <c r="H236">
        <v>33004</v>
      </c>
      <c r="I236" t="s">
        <v>61</v>
      </c>
      <c r="K236" t="s">
        <v>62</v>
      </c>
      <c r="L236">
        <v>30</v>
      </c>
      <c r="N236" t="str">
        <f t="shared" si="10"/>
        <v>0</v>
      </c>
      <c r="O236">
        <v>30</v>
      </c>
      <c r="P236" t="s">
        <v>63</v>
      </c>
      <c r="Q236" t="s">
        <v>64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72</v>
      </c>
      <c r="AO236" t="s">
        <v>73</v>
      </c>
      <c r="AP236" t="b">
        <v>0</v>
      </c>
      <c r="AQ236" t="b">
        <v>0</v>
      </c>
      <c r="AR236" t="s">
        <v>74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155</v>
      </c>
      <c r="B237" t="s">
        <v>387</v>
      </c>
      <c r="C237">
        <v>2002515</v>
      </c>
      <c r="D237" t="s">
        <v>148</v>
      </c>
      <c r="E237" t="s">
        <v>148</v>
      </c>
      <c r="F237" t="s">
        <v>136</v>
      </c>
      <c r="G237" t="s">
        <v>89</v>
      </c>
      <c r="H237">
        <v>25001</v>
      </c>
      <c r="I237" t="s">
        <v>61</v>
      </c>
      <c r="K237" t="s">
        <v>62</v>
      </c>
      <c r="L237">
        <v>30</v>
      </c>
      <c r="M237" t="str">
        <f>"0"</f>
        <v>0</v>
      </c>
      <c r="N237" t="str">
        <f t="shared" si="10"/>
        <v>0</v>
      </c>
      <c r="O237">
        <v>30</v>
      </c>
      <c r="P237" t="s">
        <v>63</v>
      </c>
      <c r="Q237" t="s">
        <v>64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72</v>
      </c>
      <c r="AO237" t="s">
        <v>73</v>
      </c>
      <c r="AP237" t="b">
        <v>0</v>
      </c>
      <c r="AQ237" t="b">
        <v>0</v>
      </c>
      <c r="AR237" t="s">
        <v>74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144</v>
      </c>
      <c r="B238" t="s">
        <v>388</v>
      </c>
      <c r="C238">
        <v>1501360</v>
      </c>
      <c r="D238" t="s">
        <v>58</v>
      </c>
      <c r="E238" t="s">
        <v>58</v>
      </c>
      <c r="F238" t="s">
        <v>149</v>
      </c>
      <c r="G238" t="s">
        <v>275</v>
      </c>
      <c r="H238">
        <v>23001</v>
      </c>
      <c r="I238" t="s">
        <v>61</v>
      </c>
      <c r="K238" t="s">
        <v>62</v>
      </c>
      <c r="L238">
        <v>10</v>
      </c>
      <c r="N238" t="str">
        <f t="shared" si="10"/>
        <v>0</v>
      </c>
      <c r="O238">
        <v>10</v>
      </c>
      <c r="P238" t="s">
        <v>95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72</v>
      </c>
      <c r="AO238" t="s">
        <v>81</v>
      </c>
      <c r="AP238" t="b">
        <v>0</v>
      </c>
      <c r="AQ238" t="b">
        <v>0</v>
      </c>
      <c r="AR238" t="s">
        <v>74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144</v>
      </c>
      <c r="B239" t="s">
        <v>389</v>
      </c>
      <c r="C239">
        <v>1503350</v>
      </c>
      <c r="D239" t="s">
        <v>148</v>
      </c>
      <c r="E239" t="s">
        <v>148</v>
      </c>
      <c r="F239" t="s">
        <v>153</v>
      </c>
      <c r="G239" t="s">
        <v>92</v>
      </c>
      <c r="H239" t="str">
        <f>"02001"</f>
        <v>02001</v>
      </c>
      <c r="I239" t="s">
        <v>61</v>
      </c>
      <c r="K239" t="s">
        <v>62</v>
      </c>
      <c r="L239">
        <v>27</v>
      </c>
      <c r="N239" t="str">
        <f t="shared" si="10"/>
        <v>0</v>
      </c>
      <c r="O239">
        <v>27</v>
      </c>
      <c r="P239" t="s">
        <v>93</v>
      </c>
      <c r="Q239" t="s">
        <v>65</v>
      </c>
      <c r="R239" t="s">
        <v>65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61</v>
      </c>
      <c r="AK239" t="s">
        <v>61</v>
      </c>
      <c r="AL239" t="s">
        <v>61</v>
      </c>
      <c r="AM239" t="s">
        <v>61</v>
      </c>
      <c r="AN239" t="s">
        <v>72</v>
      </c>
      <c r="AO239" t="s">
        <v>81</v>
      </c>
      <c r="AP239" t="b">
        <v>0</v>
      </c>
      <c r="AQ239" t="b">
        <v>0</v>
      </c>
      <c r="AR239" t="s">
        <v>74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144</v>
      </c>
      <c r="B240" t="s">
        <v>389</v>
      </c>
      <c r="C240">
        <v>1503350</v>
      </c>
      <c r="D240" t="s">
        <v>148</v>
      </c>
      <c r="E240" t="s">
        <v>148</v>
      </c>
      <c r="F240" t="s">
        <v>146</v>
      </c>
      <c r="G240" t="s">
        <v>143</v>
      </c>
      <c r="H240" t="str">
        <f>"02001"</f>
        <v>02001</v>
      </c>
      <c r="I240" t="s">
        <v>61</v>
      </c>
      <c r="K240" t="s">
        <v>62</v>
      </c>
      <c r="L240">
        <v>25</v>
      </c>
      <c r="N240" t="str">
        <f t="shared" si="10"/>
        <v>0</v>
      </c>
      <c r="O240">
        <v>25</v>
      </c>
      <c r="P240" t="s">
        <v>95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72</v>
      </c>
      <c r="AO240" t="s">
        <v>81</v>
      </c>
      <c r="AP240" t="b">
        <v>0</v>
      </c>
      <c r="AQ240" t="b">
        <v>0</v>
      </c>
      <c r="AR240" t="s">
        <v>74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144</v>
      </c>
      <c r="B241" t="s">
        <v>390</v>
      </c>
      <c r="C241">
        <v>1503360</v>
      </c>
      <c r="D241" t="s">
        <v>148</v>
      </c>
      <c r="E241" t="s">
        <v>148</v>
      </c>
      <c r="F241" t="s">
        <v>153</v>
      </c>
      <c r="G241" t="s">
        <v>92</v>
      </c>
      <c r="H241" t="str">
        <f>"02001"</f>
        <v>02001</v>
      </c>
      <c r="I241" t="s">
        <v>61</v>
      </c>
      <c r="K241" t="s">
        <v>62</v>
      </c>
      <c r="L241">
        <v>10</v>
      </c>
      <c r="N241" t="str">
        <f t="shared" si="10"/>
        <v>0</v>
      </c>
      <c r="O241">
        <v>10</v>
      </c>
      <c r="P241" t="s">
        <v>93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72</v>
      </c>
      <c r="AO241" t="s">
        <v>81</v>
      </c>
      <c r="AP241" t="b">
        <v>0</v>
      </c>
      <c r="AQ241" t="b">
        <v>0</v>
      </c>
      <c r="AR241" t="s">
        <v>74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144</v>
      </c>
      <c r="B242" t="s">
        <v>390</v>
      </c>
      <c r="C242">
        <v>1503360</v>
      </c>
      <c r="D242" t="s">
        <v>148</v>
      </c>
      <c r="E242" t="s">
        <v>148</v>
      </c>
      <c r="F242" t="s">
        <v>146</v>
      </c>
      <c r="G242" t="s">
        <v>143</v>
      </c>
      <c r="H242" t="str">
        <f>"02001"</f>
        <v>02001</v>
      </c>
      <c r="I242" t="s">
        <v>61</v>
      </c>
      <c r="K242" t="s">
        <v>62</v>
      </c>
      <c r="L242">
        <v>16</v>
      </c>
      <c r="N242" t="str">
        <f t="shared" si="10"/>
        <v>0</v>
      </c>
      <c r="O242">
        <v>16</v>
      </c>
      <c r="P242" t="s">
        <v>95</v>
      </c>
      <c r="Q242" t="s">
        <v>65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72</v>
      </c>
      <c r="AO242" t="s">
        <v>81</v>
      </c>
      <c r="AP242" t="b">
        <v>0</v>
      </c>
      <c r="AQ242" t="b">
        <v>0</v>
      </c>
      <c r="AR242" t="s">
        <v>74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144</v>
      </c>
      <c r="B243" t="s">
        <v>389</v>
      </c>
      <c r="C243">
        <v>1503350</v>
      </c>
      <c r="D243" t="s">
        <v>231</v>
      </c>
      <c r="E243" t="s">
        <v>231</v>
      </c>
      <c r="F243" t="s">
        <v>149</v>
      </c>
      <c r="G243" t="s">
        <v>279</v>
      </c>
      <c r="H243" t="str">
        <f>"02001"</f>
        <v>02001</v>
      </c>
      <c r="I243" t="s">
        <v>61</v>
      </c>
      <c r="K243" t="s">
        <v>62</v>
      </c>
      <c r="L243">
        <v>26</v>
      </c>
      <c r="N243" t="str">
        <f t="shared" si="10"/>
        <v>0</v>
      </c>
      <c r="O243">
        <v>26</v>
      </c>
      <c r="P243" t="s">
        <v>95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72</v>
      </c>
      <c r="AO243" t="s">
        <v>81</v>
      </c>
      <c r="AP243" t="b">
        <v>0</v>
      </c>
      <c r="AQ243" t="b">
        <v>0</v>
      </c>
      <c r="AR243" t="s">
        <v>74</v>
      </c>
      <c r="AS243" t="b">
        <v>0</v>
      </c>
      <c r="AT243" t="s">
        <v>61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130</v>
      </c>
      <c r="B244" t="s">
        <v>131</v>
      </c>
      <c r="C244">
        <v>8209020</v>
      </c>
      <c r="D244" t="s">
        <v>148</v>
      </c>
      <c r="E244" t="s">
        <v>148</v>
      </c>
      <c r="F244" t="s">
        <v>84</v>
      </c>
      <c r="G244" t="s">
        <v>263</v>
      </c>
      <c r="H244">
        <v>23003</v>
      </c>
      <c r="I244" t="s">
        <v>61</v>
      </c>
      <c r="K244" t="s">
        <v>62</v>
      </c>
      <c r="L244">
        <v>30</v>
      </c>
      <c r="N244" t="str">
        <f t="shared" si="10"/>
        <v>0</v>
      </c>
      <c r="O244">
        <v>30</v>
      </c>
      <c r="P244" t="s">
        <v>63</v>
      </c>
      <c r="Q244" t="s">
        <v>65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72</v>
      </c>
      <c r="AO244" t="s">
        <v>81</v>
      </c>
      <c r="AP244" t="b">
        <v>0</v>
      </c>
      <c r="AQ244" t="b">
        <v>0</v>
      </c>
      <c r="AR244" t="s">
        <v>74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C244">
        <v>8200200</v>
      </c>
      <c r="BD244" t="s">
        <v>61</v>
      </c>
    </row>
    <row r="245" spans="1:56" x14ac:dyDescent="0.25">
      <c r="A245" t="s">
        <v>227</v>
      </c>
      <c r="B245" t="s">
        <v>391</v>
      </c>
      <c r="C245">
        <v>1303450</v>
      </c>
      <c r="D245" t="s">
        <v>148</v>
      </c>
      <c r="E245" t="s">
        <v>148</v>
      </c>
      <c r="F245" t="s">
        <v>257</v>
      </c>
      <c r="G245" t="s">
        <v>392</v>
      </c>
      <c r="H245" t="str">
        <f>"01002"</f>
        <v>01002</v>
      </c>
      <c r="I245" t="s">
        <v>61</v>
      </c>
      <c r="K245" t="s">
        <v>62</v>
      </c>
      <c r="L245">
        <v>25</v>
      </c>
      <c r="N245" t="str">
        <f t="shared" si="10"/>
        <v>0</v>
      </c>
      <c r="O245">
        <v>25</v>
      </c>
      <c r="P245" t="s">
        <v>63</v>
      </c>
      <c r="Q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72</v>
      </c>
      <c r="AO245" t="s">
        <v>73</v>
      </c>
      <c r="AP245" t="b">
        <v>0</v>
      </c>
      <c r="AQ245" t="b">
        <v>0</v>
      </c>
      <c r="AR245" t="s">
        <v>74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227</v>
      </c>
      <c r="B246" t="s">
        <v>393</v>
      </c>
      <c r="C246">
        <v>1303460</v>
      </c>
      <c r="D246" t="s">
        <v>148</v>
      </c>
      <c r="E246" t="s">
        <v>148</v>
      </c>
      <c r="F246" t="s">
        <v>257</v>
      </c>
      <c r="G246" t="s">
        <v>394</v>
      </c>
      <c r="H246" t="str">
        <f>"01002"</f>
        <v>01002</v>
      </c>
      <c r="I246" t="s">
        <v>61</v>
      </c>
      <c r="K246" t="s">
        <v>62</v>
      </c>
      <c r="L246">
        <v>25</v>
      </c>
      <c r="N246" t="str">
        <f t="shared" si="10"/>
        <v>0</v>
      </c>
      <c r="O246">
        <v>25</v>
      </c>
      <c r="P246" t="s">
        <v>63</v>
      </c>
      <c r="Q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72</v>
      </c>
      <c r="AO246" t="s">
        <v>73</v>
      </c>
      <c r="AP246" t="b">
        <v>0</v>
      </c>
      <c r="AQ246" t="b">
        <v>0</v>
      </c>
      <c r="AR246" t="s">
        <v>74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77</v>
      </c>
      <c r="B247" t="s">
        <v>285</v>
      </c>
      <c r="C247">
        <v>8800510</v>
      </c>
      <c r="D247" t="s">
        <v>148</v>
      </c>
      <c r="E247" t="s">
        <v>148</v>
      </c>
      <c r="F247" t="s">
        <v>286</v>
      </c>
      <c r="G247" t="s">
        <v>94</v>
      </c>
      <c r="H247">
        <v>39001</v>
      </c>
      <c r="I247" t="s">
        <v>61</v>
      </c>
      <c r="K247" t="s">
        <v>62</v>
      </c>
      <c r="L247">
        <v>24</v>
      </c>
      <c r="N247" t="str">
        <f t="shared" si="10"/>
        <v>0</v>
      </c>
      <c r="O247">
        <v>24</v>
      </c>
      <c r="P247" t="s">
        <v>63</v>
      </c>
      <c r="Q247" t="s">
        <v>65</v>
      </c>
      <c r="R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300</v>
      </c>
      <c r="AB247">
        <v>230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72</v>
      </c>
      <c r="AO247" t="s">
        <v>81</v>
      </c>
      <c r="AP247" t="b">
        <v>0</v>
      </c>
      <c r="AQ247" t="b">
        <v>0</v>
      </c>
      <c r="AR247" t="s">
        <v>74</v>
      </c>
      <c r="AS247" t="b">
        <v>0</v>
      </c>
      <c r="AT247" t="s">
        <v>61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C247">
        <v>8800500</v>
      </c>
      <c r="BD247" t="s">
        <v>61</v>
      </c>
    </row>
    <row r="248" spans="1:56" x14ac:dyDescent="0.25">
      <c r="A248" t="s">
        <v>56</v>
      </c>
      <c r="B248" t="s">
        <v>135</v>
      </c>
      <c r="C248">
        <v>2000310</v>
      </c>
      <c r="D248" t="s">
        <v>148</v>
      </c>
      <c r="E248" t="s">
        <v>148</v>
      </c>
      <c r="F248" t="s">
        <v>289</v>
      </c>
      <c r="G248" t="s">
        <v>163</v>
      </c>
      <c r="H248">
        <v>33003</v>
      </c>
      <c r="I248" t="s">
        <v>61</v>
      </c>
      <c r="K248" t="s">
        <v>62</v>
      </c>
      <c r="L248">
        <v>26</v>
      </c>
      <c r="M248" t="str">
        <f>"0"</f>
        <v>0</v>
      </c>
      <c r="N248" t="str">
        <f t="shared" si="10"/>
        <v>0</v>
      </c>
      <c r="O248">
        <v>26</v>
      </c>
      <c r="P248" t="s">
        <v>63</v>
      </c>
      <c r="Q248" t="s">
        <v>65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72</v>
      </c>
      <c r="AO248" t="s">
        <v>73</v>
      </c>
      <c r="AP248" t="b">
        <v>0</v>
      </c>
      <c r="AQ248" t="b">
        <v>0</v>
      </c>
      <c r="AR248" t="s">
        <v>74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96</v>
      </c>
      <c r="B249" t="s">
        <v>290</v>
      </c>
      <c r="C249">
        <v>2000322</v>
      </c>
      <c r="D249" t="s">
        <v>148</v>
      </c>
      <c r="E249" t="s">
        <v>148</v>
      </c>
      <c r="F249" t="s">
        <v>59</v>
      </c>
      <c r="G249" t="s">
        <v>60</v>
      </c>
      <c r="H249">
        <v>33001</v>
      </c>
      <c r="I249" t="s">
        <v>61</v>
      </c>
      <c r="K249" t="s">
        <v>62</v>
      </c>
      <c r="L249">
        <v>30</v>
      </c>
      <c r="M249" t="str">
        <f>"0"</f>
        <v>0</v>
      </c>
      <c r="N249" t="str">
        <f t="shared" si="10"/>
        <v>0</v>
      </c>
      <c r="O249">
        <v>30</v>
      </c>
      <c r="P249" t="s">
        <v>63</v>
      </c>
      <c r="Q249" t="s">
        <v>64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103</v>
      </c>
      <c r="AB249">
        <v>230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71</v>
      </c>
      <c r="AK249" t="s">
        <v>61</v>
      </c>
      <c r="AL249" t="s">
        <v>61</v>
      </c>
      <c r="AM249" t="s">
        <v>61</v>
      </c>
      <c r="AN249" t="s">
        <v>72</v>
      </c>
      <c r="AO249" t="s">
        <v>73</v>
      </c>
      <c r="AP249" t="b">
        <v>0</v>
      </c>
      <c r="AQ249" t="b">
        <v>0</v>
      </c>
      <c r="AR249" t="s">
        <v>74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227</v>
      </c>
      <c r="B250" t="s">
        <v>395</v>
      </c>
      <c r="C250">
        <v>1303470</v>
      </c>
      <c r="D250" t="s">
        <v>148</v>
      </c>
      <c r="E250" t="s">
        <v>148</v>
      </c>
      <c r="F250" t="s">
        <v>257</v>
      </c>
      <c r="G250" t="s">
        <v>394</v>
      </c>
      <c r="H250" t="str">
        <f>"01002"</f>
        <v>01002</v>
      </c>
      <c r="I250" t="s">
        <v>61</v>
      </c>
      <c r="K250" t="s">
        <v>62</v>
      </c>
      <c r="L250">
        <v>25</v>
      </c>
      <c r="N250" t="str">
        <f t="shared" si="10"/>
        <v>0</v>
      </c>
      <c r="O250">
        <v>25</v>
      </c>
      <c r="P250" t="s">
        <v>63</v>
      </c>
      <c r="Q250" t="s">
        <v>64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>
        <v>230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71</v>
      </c>
      <c r="AK250" t="s">
        <v>61</v>
      </c>
      <c r="AL250" t="s">
        <v>61</v>
      </c>
      <c r="AM250" t="s">
        <v>61</v>
      </c>
      <c r="AN250" t="s">
        <v>72</v>
      </c>
      <c r="AO250" t="s">
        <v>73</v>
      </c>
      <c r="AP250" t="b">
        <v>0</v>
      </c>
      <c r="AQ250" t="b">
        <v>0</v>
      </c>
      <c r="AR250" t="s">
        <v>74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130</v>
      </c>
      <c r="B251" t="s">
        <v>396</v>
      </c>
      <c r="C251">
        <v>8800530</v>
      </c>
      <c r="D251" t="s">
        <v>148</v>
      </c>
      <c r="E251" t="s">
        <v>148</v>
      </c>
      <c r="F251" t="s">
        <v>293</v>
      </c>
      <c r="G251" t="s">
        <v>287</v>
      </c>
      <c r="H251">
        <v>39013</v>
      </c>
      <c r="I251" t="s">
        <v>61</v>
      </c>
      <c r="K251" t="s">
        <v>62</v>
      </c>
      <c r="L251">
        <v>24</v>
      </c>
      <c r="N251" t="str">
        <f t="shared" si="10"/>
        <v>0</v>
      </c>
      <c r="O251">
        <v>24</v>
      </c>
      <c r="P251" t="s">
        <v>63</v>
      </c>
      <c r="Q251" t="s">
        <v>64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72</v>
      </c>
      <c r="AO251" t="s">
        <v>81</v>
      </c>
      <c r="AP251" t="b">
        <v>0</v>
      </c>
      <c r="AQ251" t="b">
        <v>0</v>
      </c>
      <c r="AR251" t="s">
        <v>74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C251">
        <v>8800500</v>
      </c>
      <c r="BD251" t="s">
        <v>61</v>
      </c>
    </row>
    <row r="252" spans="1:56" x14ac:dyDescent="0.25">
      <c r="A252" t="s">
        <v>130</v>
      </c>
      <c r="B252" t="s">
        <v>396</v>
      </c>
      <c r="C252">
        <v>8800530</v>
      </c>
      <c r="D252" t="s">
        <v>148</v>
      </c>
      <c r="E252" t="s">
        <v>148</v>
      </c>
      <c r="F252" t="s">
        <v>294</v>
      </c>
      <c r="G252" t="s">
        <v>94</v>
      </c>
      <c r="H252">
        <v>39009</v>
      </c>
      <c r="I252" t="s">
        <v>61</v>
      </c>
      <c r="K252" t="s">
        <v>62</v>
      </c>
      <c r="L252">
        <v>28</v>
      </c>
      <c r="N252" t="str">
        <f t="shared" si="10"/>
        <v>0</v>
      </c>
      <c r="O252">
        <v>28</v>
      </c>
      <c r="P252" t="s">
        <v>63</v>
      </c>
      <c r="Q252" t="s">
        <v>64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69</v>
      </c>
      <c r="AD252" t="b">
        <v>0</v>
      </c>
      <c r="AE252" t="b">
        <v>0</v>
      </c>
      <c r="AF252" t="s">
        <v>70</v>
      </c>
      <c r="AG252" t="s">
        <v>61</v>
      </c>
      <c r="AH252" t="s">
        <v>61</v>
      </c>
      <c r="AI252" t="b">
        <v>1</v>
      </c>
      <c r="AJ252" t="s">
        <v>61</v>
      </c>
      <c r="AK252" t="s">
        <v>61</v>
      </c>
      <c r="AL252" t="s">
        <v>61</v>
      </c>
      <c r="AM252" t="s">
        <v>61</v>
      </c>
      <c r="AN252" t="s">
        <v>72</v>
      </c>
      <c r="AO252" t="s">
        <v>81</v>
      </c>
      <c r="AP252" t="b">
        <v>0</v>
      </c>
      <c r="AQ252" t="b">
        <v>0</v>
      </c>
      <c r="AR252" t="s">
        <v>74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C252">
        <v>8800500</v>
      </c>
      <c r="BD252" t="s">
        <v>61</v>
      </c>
    </row>
    <row r="253" spans="1:56" x14ac:dyDescent="0.25">
      <c r="A253" t="s">
        <v>56</v>
      </c>
      <c r="B253" t="s">
        <v>397</v>
      </c>
      <c r="C253">
        <v>2003370</v>
      </c>
      <c r="D253" t="s">
        <v>148</v>
      </c>
      <c r="E253" t="s">
        <v>132</v>
      </c>
      <c r="F253" t="s">
        <v>120</v>
      </c>
      <c r="G253" t="s">
        <v>92</v>
      </c>
      <c r="H253">
        <v>25005</v>
      </c>
      <c r="I253" t="s">
        <v>61</v>
      </c>
      <c r="K253" t="s">
        <v>62</v>
      </c>
      <c r="L253">
        <v>30</v>
      </c>
      <c r="M253" t="str">
        <f>"0"</f>
        <v>0</v>
      </c>
      <c r="N253" t="str">
        <f t="shared" si="10"/>
        <v>0</v>
      </c>
      <c r="O253">
        <v>30</v>
      </c>
      <c r="P253" t="s">
        <v>95</v>
      </c>
      <c r="Q253" t="s">
        <v>64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103</v>
      </c>
      <c r="AB253">
        <v>460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72</v>
      </c>
      <c r="AO253" t="s">
        <v>73</v>
      </c>
      <c r="AP253" t="b">
        <v>0</v>
      </c>
      <c r="AQ253" t="b">
        <v>0</v>
      </c>
      <c r="AR253" t="s">
        <v>74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56</v>
      </c>
      <c r="B254" t="s">
        <v>398</v>
      </c>
      <c r="C254">
        <v>2003360</v>
      </c>
      <c r="D254" t="s">
        <v>148</v>
      </c>
      <c r="E254" t="s">
        <v>132</v>
      </c>
      <c r="F254" t="s">
        <v>120</v>
      </c>
      <c r="G254" t="s">
        <v>92</v>
      </c>
      <c r="H254">
        <v>25005</v>
      </c>
      <c r="I254" t="s">
        <v>61</v>
      </c>
      <c r="K254" t="s">
        <v>62</v>
      </c>
      <c r="L254">
        <v>30</v>
      </c>
      <c r="M254" t="str">
        <f>"0"</f>
        <v>0</v>
      </c>
      <c r="N254" t="str">
        <f t="shared" si="10"/>
        <v>0</v>
      </c>
      <c r="O254">
        <v>30</v>
      </c>
      <c r="P254" t="s">
        <v>93</v>
      </c>
      <c r="Q254" t="s">
        <v>64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103</v>
      </c>
      <c r="AB254">
        <v>460</v>
      </c>
      <c r="AC254" t="s">
        <v>69</v>
      </c>
      <c r="AD254" t="b">
        <v>0</v>
      </c>
      <c r="AE254" t="b">
        <v>0</v>
      </c>
      <c r="AF254" t="s">
        <v>70</v>
      </c>
      <c r="AG254" t="s">
        <v>61</v>
      </c>
      <c r="AH254" t="s">
        <v>61</v>
      </c>
      <c r="AI254" t="b">
        <v>1</v>
      </c>
      <c r="AJ254" t="s">
        <v>71</v>
      </c>
      <c r="AK254" t="s">
        <v>61</v>
      </c>
      <c r="AL254" t="s">
        <v>61</v>
      </c>
      <c r="AM254" t="s">
        <v>61</v>
      </c>
      <c r="AN254" t="s">
        <v>72</v>
      </c>
      <c r="AO254" t="s">
        <v>73</v>
      </c>
      <c r="AP254" t="b">
        <v>0</v>
      </c>
      <c r="AQ254" t="b">
        <v>0</v>
      </c>
      <c r="AR254" t="s">
        <v>74</v>
      </c>
      <c r="AS254" t="b">
        <v>0</v>
      </c>
      <c r="AT254" t="s">
        <v>61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56</v>
      </c>
      <c r="B255" t="s">
        <v>127</v>
      </c>
      <c r="C255">
        <v>2001310</v>
      </c>
      <c r="D255" t="s">
        <v>231</v>
      </c>
      <c r="E255" t="s">
        <v>231</v>
      </c>
      <c r="F255" t="s">
        <v>128</v>
      </c>
      <c r="G255" t="s">
        <v>399</v>
      </c>
      <c r="H255" t="str">
        <f>"07005"</f>
        <v>07005</v>
      </c>
      <c r="I255" t="s">
        <v>61</v>
      </c>
      <c r="K255" t="s">
        <v>62</v>
      </c>
      <c r="L255">
        <v>33</v>
      </c>
      <c r="M255" t="str">
        <f>"0"</f>
        <v>0</v>
      </c>
      <c r="N255" t="str">
        <f t="shared" si="10"/>
        <v>0</v>
      </c>
      <c r="O255">
        <v>33</v>
      </c>
      <c r="P255" t="s">
        <v>63</v>
      </c>
      <c r="Q255" t="s">
        <v>65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72</v>
      </c>
      <c r="AO255" t="s">
        <v>73</v>
      </c>
      <c r="AP255" t="b">
        <v>0</v>
      </c>
      <c r="AQ255" t="b">
        <v>0</v>
      </c>
      <c r="AR255" t="s">
        <v>74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155</v>
      </c>
      <c r="B256" t="s">
        <v>156</v>
      </c>
      <c r="C256">
        <v>1009360</v>
      </c>
      <c r="D256" t="s">
        <v>148</v>
      </c>
      <c r="E256" t="s">
        <v>148</v>
      </c>
      <c r="F256" t="s">
        <v>157</v>
      </c>
      <c r="G256" t="s">
        <v>76</v>
      </c>
      <c r="H256">
        <v>25056</v>
      </c>
      <c r="I256" t="s">
        <v>61</v>
      </c>
      <c r="K256" t="s">
        <v>62</v>
      </c>
      <c r="L256">
        <v>30</v>
      </c>
      <c r="M256" t="str">
        <f>"0"</f>
        <v>0</v>
      </c>
      <c r="N256" t="str">
        <f t="shared" si="10"/>
        <v>0</v>
      </c>
      <c r="O256">
        <v>30</v>
      </c>
      <c r="P256" t="s">
        <v>63</v>
      </c>
      <c r="Q256" t="s">
        <v>64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72</v>
      </c>
      <c r="AO256" t="s">
        <v>73</v>
      </c>
      <c r="AP256" t="b">
        <v>0</v>
      </c>
      <c r="AQ256" t="b">
        <v>0</v>
      </c>
      <c r="AR256" t="s">
        <v>74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100</v>
      </c>
      <c r="B257" t="s">
        <v>400</v>
      </c>
      <c r="C257" t="s">
        <v>298</v>
      </c>
      <c r="D257" t="s">
        <v>148</v>
      </c>
      <c r="E257" t="s">
        <v>148</v>
      </c>
      <c r="F257" t="s">
        <v>206</v>
      </c>
      <c r="G257" t="s">
        <v>401</v>
      </c>
      <c r="H257" t="str">
        <f>"04002"</f>
        <v>04002</v>
      </c>
      <c r="I257" t="s">
        <v>61</v>
      </c>
      <c r="K257" t="s">
        <v>62</v>
      </c>
      <c r="L257">
        <v>25</v>
      </c>
      <c r="N257" t="str">
        <f t="shared" si="10"/>
        <v>0</v>
      </c>
      <c r="O257">
        <v>25</v>
      </c>
      <c r="P257" t="s">
        <v>63</v>
      </c>
      <c r="Q257" t="s">
        <v>64</v>
      </c>
      <c r="R257" t="s">
        <v>65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0</v>
      </c>
      <c r="Z257" t="b">
        <v>0</v>
      </c>
      <c r="AA257">
        <v>999</v>
      </c>
      <c r="AB257">
        <v>1</v>
      </c>
      <c r="AC257" t="s">
        <v>69</v>
      </c>
      <c r="AD257" t="b">
        <v>1</v>
      </c>
      <c r="AE257" t="b">
        <v>1</v>
      </c>
      <c r="AF257" t="s">
        <v>70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72</v>
      </c>
      <c r="AO257" t="s">
        <v>81</v>
      </c>
      <c r="AP257" t="b">
        <v>0</v>
      </c>
      <c r="AQ257" t="b">
        <v>0</v>
      </c>
      <c r="AR257" t="s">
        <v>74</v>
      </c>
      <c r="AS257" t="b">
        <v>0</v>
      </c>
      <c r="AT257" t="s">
        <v>90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130</v>
      </c>
      <c r="B258" t="s">
        <v>328</v>
      </c>
      <c r="C258">
        <v>8405130</v>
      </c>
      <c r="D258" t="s">
        <v>148</v>
      </c>
      <c r="E258" t="s">
        <v>148</v>
      </c>
      <c r="F258" t="s">
        <v>313</v>
      </c>
      <c r="G258" t="s">
        <v>104</v>
      </c>
      <c r="H258" t="str">
        <f>"05003"</f>
        <v>05003</v>
      </c>
      <c r="I258" t="s">
        <v>61</v>
      </c>
      <c r="K258" t="s">
        <v>62</v>
      </c>
      <c r="L258">
        <v>2</v>
      </c>
      <c r="N258" t="str">
        <f t="shared" si="10"/>
        <v>0</v>
      </c>
      <c r="O258">
        <v>2</v>
      </c>
      <c r="P258" t="s">
        <v>63</v>
      </c>
      <c r="Q258" t="s">
        <v>64</v>
      </c>
      <c r="R258" t="s">
        <v>65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72</v>
      </c>
      <c r="AO258" t="s">
        <v>81</v>
      </c>
      <c r="AP258" t="b">
        <v>0</v>
      </c>
      <c r="AQ258" t="b">
        <v>0</v>
      </c>
      <c r="AR258" t="s">
        <v>74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C258">
        <v>8405100</v>
      </c>
      <c r="BD258" t="s">
        <v>61</v>
      </c>
    </row>
    <row r="259" spans="1:56" x14ac:dyDescent="0.25">
      <c r="A259" t="s">
        <v>100</v>
      </c>
      <c r="B259" t="s">
        <v>108</v>
      </c>
      <c r="C259" t="s">
        <v>109</v>
      </c>
      <c r="D259" t="s">
        <v>148</v>
      </c>
      <c r="E259" t="s">
        <v>148</v>
      </c>
      <c r="F259" t="s">
        <v>103</v>
      </c>
      <c r="G259" t="s">
        <v>325</v>
      </c>
      <c r="H259">
        <v>19018</v>
      </c>
      <c r="I259" t="s">
        <v>61</v>
      </c>
      <c r="K259" t="s">
        <v>62</v>
      </c>
      <c r="L259">
        <v>25</v>
      </c>
      <c r="N259" t="str">
        <f t="shared" si="10"/>
        <v>0</v>
      </c>
      <c r="O259">
        <v>25</v>
      </c>
      <c r="P259" t="s">
        <v>63</v>
      </c>
      <c r="Q259" t="s">
        <v>65</v>
      </c>
      <c r="R259" t="s">
        <v>65</v>
      </c>
      <c r="S259" t="s">
        <v>66</v>
      </c>
      <c r="T259" t="s">
        <v>61</v>
      </c>
      <c r="U259" t="s">
        <v>68</v>
      </c>
      <c r="V259" t="s">
        <v>68</v>
      </c>
      <c r="X259" t="b">
        <v>0</v>
      </c>
      <c r="Y259" t="b">
        <v>0</v>
      </c>
      <c r="Z259" t="b">
        <v>0</v>
      </c>
      <c r="AA259">
        <v>999</v>
      </c>
      <c r="AB259">
        <v>1</v>
      </c>
      <c r="AC259" t="s">
        <v>69</v>
      </c>
      <c r="AD259" t="b">
        <v>1</v>
      </c>
      <c r="AE259" t="b">
        <v>1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72</v>
      </c>
      <c r="AO259" t="s">
        <v>81</v>
      </c>
      <c r="AP259" t="b">
        <v>0</v>
      </c>
      <c r="AQ259" t="b">
        <v>0</v>
      </c>
      <c r="AR259" t="s">
        <v>74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100</v>
      </c>
      <c r="B260" t="s">
        <v>105</v>
      </c>
      <c r="C260" t="s">
        <v>106</v>
      </c>
      <c r="D260" t="s">
        <v>148</v>
      </c>
      <c r="E260" t="s">
        <v>148</v>
      </c>
      <c r="F260" t="s">
        <v>103</v>
      </c>
      <c r="G260" t="s">
        <v>402</v>
      </c>
      <c r="H260">
        <v>19018</v>
      </c>
      <c r="I260" t="s">
        <v>61</v>
      </c>
      <c r="K260" t="s">
        <v>62</v>
      </c>
      <c r="L260">
        <v>25</v>
      </c>
      <c r="N260" t="str">
        <f t="shared" si="10"/>
        <v>0</v>
      </c>
      <c r="O260">
        <v>25</v>
      </c>
      <c r="P260" t="s">
        <v>63</v>
      </c>
      <c r="Q260" t="s">
        <v>65</v>
      </c>
      <c r="R260" t="s">
        <v>65</v>
      </c>
      <c r="S260" t="s">
        <v>66</v>
      </c>
      <c r="T260" t="s">
        <v>61</v>
      </c>
      <c r="U260" t="s">
        <v>68</v>
      </c>
      <c r="V260" t="s">
        <v>68</v>
      </c>
      <c r="X260" t="b">
        <v>0</v>
      </c>
      <c r="Y260" t="b">
        <v>0</v>
      </c>
      <c r="Z260" t="b">
        <v>0</v>
      </c>
      <c r="AA260">
        <v>999</v>
      </c>
      <c r="AB260">
        <v>1</v>
      </c>
      <c r="AC260" t="s">
        <v>69</v>
      </c>
      <c r="AD260" t="b">
        <v>1</v>
      </c>
      <c r="AE260" t="b">
        <v>1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72</v>
      </c>
      <c r="AO260" t="s">
        <v>81</v>
      </c>
      <c r="AP260" t="b">
        <v>0</v>
      </c>
      <c r="AQ260" t="b">
        <v>0</v>
      </c>
      <c r="AR260" t="s">
        <v>74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299</v>
      </c>
      <c r="B261" t="s">
        <v>300</v>
      </c>
      <c r="C261">
        <v>2109310</v>
      </c>
      <c r="D261" t="s">
        <v>58</v>
      </c>
      <c r="E261" t="s">
        <v>58</v>
      </c>
      <c r="G261" t="s">
        <v>89</v>
      </c>
      <c r="H261">
        <v>25061</v>
      </c>
      <c r="I261" t="s">
        <v>61</v>
      </c>
      <c r="K261" t="s">
        <v>62</v>
      </c>
      <c r="L261">
        <v>25</v>
      </c>
      <c r="M261" t="str">
        <f>"0"</f>
        <v>0</v>
      </c>
      <c r="N261" t="str">
        <f t="shared" si="10"/>
        <v>0</v>
      </c>
      <c r="O261">
        <v>25</v>
      </c>
      <c r="P261" t="s">
        <v>63</v>
      </c>
      <c r="Q261" t="s">
        <v>65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103</v>
      </c>
      <c r="AB261">
        <v>230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72</v>
      </c>
      <c r="AO261" t="s">
        <v>188</v>
      </c>
      <c r="AP261" t="b">
        <v>0</v>
      </c>
      <c r="AQ261" t="b">
        <v>0</v>
      </c>
      <c r="AR261" t="s">
        <v>74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D261" t="s">
        <v>61</v>
      </c>
    </row>
    <row r="262" spans="1:56" x14ac:dyDescent="0.25">
      <c r="A262" t="s">
        <v>96</v>
      </c>
      <c r="B262" t="s">
        <v>97</v>
      </c>
      <c r="C262">
        <v>2109321</v>
      </c>
      <c r="D262" t="s">
        <v>75</v>
      </c>
      <c r="E262" t="s">
        <v>75</v>
      </c>
      <c r="F262" t="s">
        <v>303</v>
      </c>
      <c r="G262" t="s">
        <v>172</v>
      </c>
      <c r="H262">
        <v>25050</v>
      </c>
      <c r="I262" t="s">
        <v>61</v>
      </c>
      <c r="K262" t="s">
        <v>62</v>
      </c>
      <c r="L262">
        <v>30</v>
      </c>
      <c r="M262" t="str">
        <f>"0"</f>
        <v>0</v>
      </c>
      <c r="N262" t="str">
        <f t="shared" si="10"/>
        <v>0</v>
      </c>
      <c r="O262">
        <v>30</v>
      </c>
      <c r="P262" t="s">
        <v>63</v>
      </c>
      <c r="Q262" t="s">
        <v>99</v>
      </c>
      <c r="S262" t="s">
        <v>66</v>
      </c>
      <c r="T262" t="s">
        <v>67</v>
      </c>
      <c r="U262" t="s">
        <v>68</v>
      </c>
      <c r="V262" t="s">
        <v>68</v>
      </c>
      <c r="X262" t="b">
        <v>1</v>
      </c>
      <c r="Y262" t="b">
        <v>1</v>
      </c>
      <c r="Z262" t="b">
        <v>1</v>
      </c>
      <c r="AA262">
        <v>103</v>
      </c>
      <c r="AB262">
        <v>230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72</v>
      </c>
      <c r="AO262" t="s">
        <v>73</v>
      </c>
      <c r="AP262" t="b">
        <v>0</v>
      </c>
      <c r="AQ262" t="b">
        <v>0</v>
      </c>
      <c r="AR262" t="s">
        <v>74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D262" t="s">
        <v>61</v>
      </c>
    </row>
    <row r="263" spans="1:56" x14ac:dyDescent="0.25">
      <c r="A263" t="s">
        <v>77</v>
      </c>
      <c r="B263" t="s">
        <v>403</v>
      </c>
      <c r="C263">
        <v>9007210</v>
      </c>
      <c r="D263" t="s">
        <v>58</v>
      </c>
      <c r="E263" t="s">
        <v>58</v>
      </c>
      <c r="F263" t="s">
        <v>79</v>
      </c>
      <c r="G263" t="s">
        <v>89</v>
      </c>
      <c r="H263" t="str">
        <f>"09006"</f>
        <v>09006</v>
      </c>
      <c r="I263" t="s">
        <v>61</v>
      </c>
      <c r="K263" t="s">
        <v>62</v>
      </c>
      <c r="L263">
        <v>30</v>
      </c>
      <c r="N263" t="str">
        <f t="shared" si="10"/>
        <v>0</v>
      </c>
      <c r="O263">
        <v>30</v>
      </c>
      <c r="P263" t="s">
        <v>63</v>
      </c>
      <c r="Q263" t="s">
        <v>64</v>
      </c>
      <c r="S263" t="s">
        <v>66</v>
      </c>
      <c r="T263" t="s">
        <v>67</v>
      </c>
      <c r="U263" t="s">
        <v>68</v>
      </c>
      <c r="V263" t="s">
        <v>68</v>
      </c>
      <c r="X263" t="b">
        <v>1</v>
      </c>
      <c r="Y263" t="b">
        <v>1</v>
      </c>
      <c r="Z263" t="b">
        <v>1</v>
      </c>
      <c r="AA263">
        <v>300</v>
      </c>
      <c r="AB263">
        <v>230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72</v>
      </c>
      <c r="AO263" t="s">
        <v>81</v>
      </c>
      <c r="AP263" t="b">
        <v>0</v>
      </c>
      <c r="AQ263" t="b">
        <v>0</v>
      </c>
      <c r="AR263" t="s">
        <v>74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C263">
        <v>9007200</v>
      </c>
      <c r="BD263" t="s">
        <v>61</v>
      </c>
    </row>
    <row r="264" spans="1:56" x14ac:dyDescent="0.25">
      <c r="A264" t="s">
        <v>77</v>
      </c>
      <c r="B264" t="s">
        <v>404</v>
      </c>
      <c r="C264">
        <v>8111510</v>
      </c>
      <c r="D264" t="s">
        <v>148</v>
      </c>
      <c r="E264" t="s">
        <v>148</v>
      </c>
      <c r="F264" t="s">
        <v>88</v>
      </c>
      <c r="G264" t="s">
        <v>163</v>
      </c>
      <c r="H264">
        <v>26003</v>
      </c>
      <c r="I264" t="s">
        <v>61</v>
      </c>
      <c r="K264" t="s">
        <v>62</v>
      </c>
      <c r="L264">
        <v>30</v>
      </c>
      <c r="N264" t="str">
        <f t="shared" si="10"/>
        <v>0</v>
      </c>
      <c r="O264">
        <v>30</v>
      </c>
      <c r="P264" t="s">
        <v>63</v>
      </c>
      <c r="Q264" t="s">
        <v>64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X264" t="b">
        <v>1</v>
      </c>
      <c r="Y264" t="b">
        <v>1</v>
      </c>
      <c r="Z264" t="b">
        <v>1</v>
      </c>
      <c r="AA264">
        <v>300</v>
      </c>
      <c r="AB264">
        <v>230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72</v>
      </c>
      <c r="AO264" t="s">
        <v>81</v>
      </c>
      <c r="AP264" t="b">
        <v>0</v>
      </c>
      <c r="AQ264" t="b">
        <v>0</v>
      </c>
      <c r="AR264" t="s">
        <v>74</v>
      </c>
      <c r="AS264" t="b">
        <v>0</v>
      </c>
      <c r="AT264" t="s">
        <v>90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C264">
        <v>8115110</v>
      </c>
      <c r="BD264" t="s">
        <v>61</v>
      </c>
    </row>
    <row r="265" spans="1:56" x14ac:dyDescent="0.25">
      <c r="A265" t="s">
        <v>77</v>
      </c>
      <c r="B265" t="s">
        <v>91</v>
      </c>
      <c r="C265">
        <v>8300310</v>
      </c>
      <c r="D265" t="s">
        <v>148</v>
      </c>
      <c r="E265" t="s">
        <v>148</v>
      </c>
      <c r="F265" t="s">
        <v>304</v>
      </c>
      <c r="G265" t="s">
        <v>405</v>
      </c>
      <c r="H265" t="str">
        <f>"05002"</f>
        <v>05002</v>
      </c>
      <c r="I265" t="s">
        <v>61</v>
      </c>
      <c r="K265" t="s">
        <v>62</v>
      </c>
      <c r="L265">
        <v>10</v>
      </c>
      <c r="N265" t="str">
        <f t="shared" si="10"/>
        <v>0</v>
      </c>
      <c r="O265">
        <v>10</v>
      </c>
      <c r="P265" t="s">
        <v>93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1</v>
      </c>
      <c r="Y265" t="b">
        <v>1</v>
      </c>
      <c r="Z265" t="b">
        <v>1</v>
      </c>
      <c r="AA265">
        <v>300</v>
      </c>
      <c r="AB265">
        <v>230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86</v>
      </c>
      <c r="AO265" t="s">
        <v>81</v>
      </c>
      <c r="AP265" t="b">
        <v>0</v>
      </c>
      <c r="AQ265" t="b">
        <v>0</v>
      </c>
      <c r="AR265" t="s">
        <v>74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C265">
        <v>8300310</v>
      </c>
      <c r="BD265" t="s">
        <v>61</v>
      </c>
    </row>
    <row r="266" spans="1:56" x14ac:dyDescent="0.25">
      <c r="A266" t="s">
        <v>77</v>
      </c>
      <c r="B266" t="s">
        <v>91</v>
      </c>
      <c r="C266">
        <v>8300310</v>
      </c>
      <c r="D266" t="s">
        <v>148</v>
      </c>
      <c r="E266" t="s">
        <v>148</v>
      </c>
      <c r="F266" t="s">
        <v>304</v>
      </c>
      <c r="G266" t="s">
        <v>406</v>
      </c>
      <c r="H266" t="str">
        <f>"05002"</f>
        <v>05002</v>
      </c>
      <c r="I266" t="s">
        <v>61</v>
      </c>
      <c r="K266" t="s">
        <v>62</v>
      </c>
      <c r="L266">
        <v>10</v>
      </c>
      <c r="N266" t="str">
        <f t="shared" si="10"/>
        <v>0</v>
      </c>
      <c r="O266">
        <v>10</v>
      </c>
      <c r="P266" t="s">
        <v>95</v>
      </c>
      <c r="Q266" t="s">
        <v>65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300</v>
      </c>
      <c r="AB266">
        <v>230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86</v>
      </c>
      <c r="AO266" t="s">
        <v>81</v>
      </c>
      <c r="AP266" t="b">
        <v>0</v>
      </c>
      <c r="AQ266" t="b">
        <v>0</v>
      </c>
      <c r="AR266" t="s">
        <v>74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C266">
        <v>8300310</v>
      </c>
      <c r="BD266" t="s">
        <v>61</v>
      </c>
    </row>
    <row r="267" spans="1:56" x14ac:dyDescent="0.25">
      <c r="A267" t="s">
        <v>77</v>
      </c>
      <c r="B267" t="s">
        <v>82</v>
      </c>
      <c r="C267">
        <v>8300320</v>
      </c>
      <c r="D267" t="s">
        <v>148</v>
      </c>
      <c r="E267" t="s">
        <v>148</v>
      </c>
      <c r="F267" t="s">
        <v>304</v>
      </c>
      <c r="G267" t="s">
        <v>295</v>
      </c>
      <c r="H267" t="str">
        <f>"05002"</f>
        <v>05002</v>
      </c>
      <c r="I267" t="s">
        <v>61</v>
      </c>
      <c r="K267" t="s">
        <v>62</v>
      </c>
      <c r="L267">
        <v>15</v>
      </c>
      <c r="N267" t="str">
        <f t="shared" ref="N267:N330" si="12">"0"</f>
        <v>0</v>
      </c>
      <c r="O267">
        <v>15</v>
      </c>
      <c r="P267" t="s">
        <v>63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300</v>
      </c>
      <c r="AB267">
        <v>230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86</v>
      </c>
      <c r="AO267" t="s">
        <v>81</v>
      </c>
      <c r="AP267" t="b">
        <v>0</v>
      </c>
      <c r="AQ267" t="b">
        <v>0</v>
      </c>
      <c r="AR267" t="s">
        <v>74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C267">
        <v>8300320</v>
      </c>
      <c r="BD267" t="s">
        <v>61</v>
      </c>
    </row>
    <row r="268" spans="1:56" x14ac:dyDescent="0.25">
      <c r="A268" t="s">
        <v>77</v>
      </c>
      <c r="B268" t="s">
        <v>407</v>
      </c>
      <c r="C268">
        <v>8405140</v>
      </c>
      <c r="D268" t="s">
        <v>148</v>
      </c>
      <c r="E268" t="s">
        <v>148</v>
      </c>
      <c r="F268" t="s">
        <v>313</v>
      </c>
      <c r="G268" t="s">
        <v>104</v>
      </c>
      <c r="H268" t="str">
        <f>"05003"</f>
        <v>05003</v>
      </c>
      <c r="I268" t="s">
        <v>61</v>
      </c>
      <c r="K268" t="s">
        <v>62</v>
      </c>
      <c r="L268">
        <v>2</v>
      </c>
      <c r="N268" t="str">
        <f t="shared" si="12"/>
        <v>0</v>
      </c>
      <c r="O268">
        <v>2</v>
      </c>
      <c r="P268" t="s">
        <v>63</v>
      </c>
      <c r="Q268" t="s">
        <v>64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300</v>
      </c>
      <c r="AB268">
        <v>230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72</v>
      </c>
      <c r="AO268" t="s">
        <v>81</v>
      </c>
      <c r="AP268" t="b">
        <v>0</v>
      </c>
      <c r="AQ268" t="b">
        <v>0</v>
      </c>
      <c r="AR268" t="s">
        <v>74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C268">
        <v>8405100</v>
      </c>
      <c r="BD268" t="s">
        <v>61</v>
      </c>
    </row>
    <row r="269" spans="1:56" x14ac:dyDescent="0.25">
      <c r="A269" t="s">
        <v>77</v>
      </c>
      <c r="B269" t="s">
        <v>307</v>
      </c>
      <c r="C269">
        <v>8801000</v>
      </c>
      <c r="D269" t="s">
        <v>132</v>
      </c>
      <c r="E269" t="s">
        <v>132</v>
      </c>
      <c r="F269" t="s">
        <v>286</v>
      </c>
      <c r="G269" t="s">
        <v>408</v>
      </c>
      <c r="H269">
        <v>39001</v>
      </c>
      <c r="I269" t="s">
        <v>61</v>
      </c>
      <c r="K269" t="s">
        <v>62</v>
      </c>
      <c r="L269">
        <v>24</v>
      </c>
      <c r="N269" t="str">
        <f t="shared" si="12"/>
        <v>0</v>
      </c>
      <c r="O269">
        <v>24</v>
      </c>
      <c r="P269" t="s">
        <v>63</v>
      </c>
      <c r="Q269" t="s">
        <v>65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300</v>
      </c>
      <c r="AB269">
        <v>230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72</v>
      </c>
      <c r="AO269" t="s">
        <v>81</v>
      </c>
      <c r="AP269" t="b">
        <v>0</v>
      </c>
      <c r="AQ269" t="b">
        <v>0</v>
      </c>
      <c r="AR269" t="s">
        <v>74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C269">
        <v>8801000</v>
      </c>
      <c r="BD269" t="s">
        <v>61</v>
      </c>
    </row>
    <row r="270" spans="1:56" x14ac:dyDescent="0.25">
      <c r="A270" t="s">
        <v>77</v>
      </c>
      <c r="B270" t="s">
        <v>409</v>
      </c>
      <c r="C270">
        <v>8801000</v>
      </c>
      <c r="D270" t="s">
        <v>132</v>
      </c>
      <c r="E270" t="s">
        <v>132</v>
      </c>
      <c r="F270" t="s">
        <v>293</v>
      </c>
      <c r="G270" t="s">
        <v>410</v>
      </c>
      <c r="H270">
        <v>39013</v>
      </c>
      <c r="I270" t="s">
        <v>61</v>
      </c>
      <c r="K270" t="s">
        <v>62</v>
      </c>
      <c r="L270">
        <v>28</v>
      </c>
      <c r="N270" t="str">
        <f t="shared" si="12"/>
        <v>0</v>
      </c>
      <c r="O270">
        <v>28</v>
      </c>
      <c r="P270" t="s">
        <v>63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300</v>
      </c>
      <c r="AB270">
        <v>230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72</v>
      </c>
      <c r="AO270" t="s">
        <v>81</v>
      </c>
      <c r="AP270" t="b">
        <v>0</v>
      </c>
      <c r="AQ270" t="b">
        <v>0</v>
      </c>
      <c r="AR270" t="s">
        <v>74</v>
      </c>
      <c r="AS270" t="b">
        <v>0</v>
      </c>
      <c r="AT270" t="s">
        <v>61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C270">
        <v>8801000</v>
      </c>
      <c r="BD270" t="s">
        <v>61</v>
      </c>
    </row>
    <row r="271" spans="1:56" x14ac:dyDescent="0.25">
      <c r="A271" t="s">
        <v>77</v>
      </c>
      <c r="B271" t="s">
        <v>409</v>
      </c>
      <c r="C271">
        <v>8801000</v>
      </c>
      <c r="D271" t="s">
        <v>132</v>
      </c>
      <c r="E271" t="s">
        <v>132</v>
      </c>
      <c r="F271" t="s">
        <v>294</v>
      </c>
      <c r="G271" t="s">
        <v>411</v>
      </c>
      <c r="H271">
        <v>39009</v>
      </c>
      <c r="I271" t="s">
        <v>61</v>
      </c>
      <c r="K271" t="s">
        <v>62</v>
      </c>
      <c r="L271">
        <v>28</v>
      </c>
      <c r="N271" t="str">
        <f t="shared" si="12"/>
        <v>0</v>
      </c>
      <c r="O271">
        <v>28</v>
      </c>
      <c r="P271" t="s">
        <v>63</v>
      </c>
      <c r="Q271" t="s">
        <v>65</v>
      </c>
      <c r="R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1</v>
      </c>
      <c r="Z271" t="b">
        <v>1</v>
      </c>
      <c r="AA271">
        <v>300</v>
      </c>
      <c r="AB271">
        <v>230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72</v>
      </c>
      <c r="AO271" t="s">
        <v>81</v>
      </c>
      <c r="AP271" t="b">
        <v>0</v>
      </c>
      <c r="AQ271" t="b">
        <v>0</v>
      </c>
      <c r="AR271" t="s">
        <v>74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C271">
        <v>8801000</v>
      </c>
      <c r="BD271" t="s">
        <v>61</v>
      </c>
    </row>
    <row r="272" spans="1:56" x14ac:dyDescent="0.25">
      <c r="A272" t="s">
        <v>77</v>
      </c>
      <c r="B272" t="s">
        <v>315</v>
      </c>
      <c r="C272">
        <v>8405120</v>
      </c>
      <c r="D272" t="s">
        <v>148</v>
      </c>
      <c r="E272" t="s">
        <v>148</v>
      </c>
      <c r="F272" t="s">
        <v>313</v>
      </c>
      <c r="G272" t="s">
        <v>104</v>
      </c>
      <c r="H272" t="str">
        <f>"05003"</f>
        <v>05003</v>
      </c>
      <c r="I272" t="s">
        <v>61</v>
      </c>
      <c r="K272" t="s">
        <v>62</v>
      </c>
      <c r="L272">
        <v>9</v>
      </c>
      <c r="M272" t="str">
        <f>"0"</f>
        <v>0</v>
      </c>
      <c r="N272" t="str">
        <f t="shared" si="12"/>
        <v>0</v>
      </c>
      <c r="O272">
        <v>9</v>
      </c>
      <c r="P272" t="s">
        <v>63</v>
      </c>
      <c r="Q272" t="s">
        <v>65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1</v>
      </c>
      <c r="Z272" t="b">
        <v>1</v>
      </c>
      <c r="AA272">
        <v>300</v>
      </c>
      <c r="AB272">
        <v>230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72</v>
      </c>
      <c r="AO272" t="s">
        <v>81</v>
      </c>
      <c r="AP272" t="b">
        <v>0</v>
      </c>
      <c r="AQ272" t="b">
        <v>0</v>
      </c>
      <c r="AR272" t="s">
        <v>74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C272">
        <v>8405100</v>
      </c>
      <c r="BD272" t="s">
        <v>61</v>
      </c>
    </row>
    <row r="273" spans="1:56" x14ac:dyDescent="0.25">
      <c r="A273" t="s">
        <v>77</v>
      </c>
      <c r="B273" t="s">
        <v>412</v>
      </c>
      <c r="C273">
        <v>8303010</v>
      </c>
      <c r="D273" t="s">
        <v>148</v>
      </c>
      <c r="E273" t="s">
        <v>148</v>
      </c>
      <c r="F273" t="s">
        <v>134</v>
      </c>
      <c r="G273" t="s">
        <v>80</v>
      </c>
      <c r="H273">
        <v>22001</v>
      </c>
      <c r="I273" t="s">
        <v>61</v>
      </c>
      <c r="K273" t="s">
        <v>62</v>
      </c>
      <c r="L273">
        <v>45</v>
      </c>
      <c r="N273" t="str">
        <f t="shared" si="12"/>
        <v>0</v>
      </c>
      <c r="O273">
        <v>45</v>
      </c>
      <c r="P273" t="s">
        <v>63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300</v>
      </c>
      <c r="AB273">
        <v>230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72</v>
      </c>
      <c r="AO273" t="s">
        <v>81</v>
      </c>
      <c r="AP273" t="b">
        <v>0</v>
      </c>
      <c r="AQ273" t="b">
        <v>0</v>
      </c>
      <c r="AR273" t="s">
        <v>74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C273">
        <v>8303000</v>
      </c>
      <c r="BD273" t="s">
        <v>61</v>
      </c>
    </row>
    <row r="274" spans="1:56" x14ac:dyDescent="0.25">
      <c r="A274" t="s">
        <v>77</v>
      </c>
      <c r="B274" t="s">
        <v>314</v>
      </c>
      <c r="C274">
        <v>8500365</v>
      </c>
      <c r="D274" t="s">
        <v>148</v>
      </c>
      <c r="E274" t="s">
        <v>148</v>
      </c>
      <c r="F274" t="s">
        <v>304</v>
      </c>
      <c r="G274" t="s">
        <v>338</v>
      </c>
      <c r="H274" t="str">
        <f>"05002"</f>
        <v>05002</v>
      </c>
      <c r="I274" t="s">
        <v>61</v>
      </c>
      <c r="K274" t="s">
        <v>62</v>
      </c>
      <c r="L274">
        <v>25</v>
      </c>
      <c r="N274" t="str">
        <f t="shared" si="12"/>
        <v>0</v>
      </c>
      <c r="O274">
        <v>25</v>
      </c>
      <c r="P274" t="s">
        <v>93</v>
      </c>
      <c r="Q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300</v>
      </c>
      <c r="AB274">
        <v>230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72</v>
      </c>
      <c r="AO274" t="s">
        <v>81</v>
      </c>
      <c r="AP274" t="b">
        <v>0</v>
      </c>
      <c r="AQ274" t="b">
        <v>0</v>
      </c>
      <c r="AR274" t="s">
        <v>74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C274">
        <v>8500365</v>
      </c>
      <c r="BD274" t="s">
        <v>61</v>
      </c>
    </row>
    <row r="275" spans="1:56" x14ac:dyDescent="0.25">
      <c r="A275" t="s">
        <v>77</v>
      </c>
      <c r="B275" t="s">
        <v>314</v>
      </c>
      <c r="C275">
        <v>8500365</v>
      </c>
      <c r="D275" t="s">
        <v>148</v>
      </c>
      <c r="E275" t="s">
        <v>148</v>
      </c>
      <c r="F275" t="s">
        <v>304</v>
      </c>
      <c r="G275" t="s">
        <v>382</v>
      </c>
      <c r="H275" t="str">
        <f>"05002"</f>
        <v>05002</v>
      </c>
      <c r="I275" t="s">
        <v>61</v>
      </c>
      <c r="K275" t="s">
        <v>62</v>
      </c>
      <c r="L275">
        <v>25</v>
      </c>
      <c r="N275" t="str">
        <f t="shared" si="12"/>
        <v>0</v>
      </c>
      <c r="O275">
        <v>25</v>
      </c>
      <c r="P275" t="s">
        <v>95</v>
      </c>
      <c r="Q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300</v>
      </c>
      <c r="AB275">
        <v>230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72</v>
      </c>
      <c r="AO275" t="s">
        <v>81</v>
      </c>
      <c r="AP275" t="b">
        <v>0</v>
      </c>
      <c r="AQ275" t="b">
        <v>0</v>
      </c>
      <c r="AR275" t="s">
        <v>74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C275">
        <v>8500365</v>
      </c>
      <c r="BD275" t="s">
        <v>61</v>
      </c>
    </row>
    <row r="276" spans="1:56" x14ac:dyDescent="0.25">
      <c r="A276" t="s">
        <v>77</v>
      </c>
      <c r="B276" t="s">
        <v>314</v>
      </c>
      <c r="C276">
        <v>8500365</v>
      </c>
      <c r="D276" t="s">
        <v>132</v>
      </c>
      <c r="E276" t="s">
        <v>132</v>
      </c>
      <c r="F276" t="s">
        <v>304</v>
      </c>
      <c r="G276" t="s">
        <v>413</v>
      </c>
      <c r="H276" t="str">
        <f>"05002"</f>
        <v>05002</v>
      </c>
      <c r="I276" t="s">
        <v>61</v>
      </c>
      <c r="K276" t="s">
        <v>62</v>
      </c>
      <c r="L276">
        <v>27</v>
      </c>
      <c r="M276" t="str">
        <f>"0"</f>
        <v>0</v>
      </c>
      <c r="N276" t="str">
        <f t="shared" si="12"/>
        <v>0</v>
      </c>
      <c r="O276">
        <v>27</v>
      </c>
      <c r="P276" t="s">
        <v>95</v>
      </c>
      <c r="Q276" t="s">
        <v>65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300</v>
      </c>
      <c r="AB276">
        <v>230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72</v>
      </c>
      <c r="AO276" t="s">
        <v>81</v>
      </c>
      <c r="AP276" t="b">
        <v>0</v>
      </c>
      <c r="AQ276" t="b">
        <v>0</v>
      </c>
      <c r="AR276" t="s">
        <v>74</v>
      </c>
      <c r="AS276" t="b">
        <v>0</v>
      </c>
      <c r="AT276" t="s">
        <v>61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C276">
        <v>8500365</v>
      </c>
      <c r="BD276" t="s">
        <v>61</v>
      </c>
    </row>
    <row r="277" spans="1:56" x14ac:dyDescent="0.25">
      <c r="A277" t="s">
        <v>77</v>
      </c>
      <c r="B277" t="s">
        <v>314</v>
      </c>
      <c r="C277">
        <v>8500365</v>
      </c>
      <c r="D277" t="s">
        <v>132</v>
      </c>
      <c r="E277" t="s">
        <v>132</v>
      </c>
      <c r="F277" t="s">
        <v>304</v>
      </c>
      <c r="G277" t="s">
        <v>414</v>
      </c>
      <c r="H277" t="str">
        <f>"05002"</f>
        <v>05002</v>
      </c>
      <c r="I277" t="s">
        <v>61</v>
      </c>
      <c r="K277" t="s">
        <v>62</v>
      </c>
      <c r="L277">
        <v>31</v>
      </c>
      <c r="M277" t="str">
        <f>"0"</f>
        <v>0</v>
      </c>
      <c r="N277" t="str">
        <f t="shared" si="12"/>
        <v>0</v>
      </c>
      <c r="O277">
        <v>31</v>
      </c>
      <c r="P277" t="s">
        <v>93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300</v>
      </c>
      <c r="AB277">
        <v>230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72</v>
      </c>
      <c r="AO277" t="s">
        <v>81</v>
      </c>
      <c r="AP277" t="b">
        <v>0</v>
      </c>
      <c r="AQ277" t="b">
        <v>0</v>
      </c>
      <c r="AR277" t="s">
        <v>74</v>
      </c>
      <c r="AS277" t="b">
        <v>0</v>
      </c>
      <c r="AT277" t="s">
        <v>61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C277">
        <v>8500365</v>
      </c>
      <c r="BD277" t="s">
        <v>61</v>
      </c>
    </row>
    <row r="278" spans="1:56" x14ac:dyDescent="0.25">
      <c r="A278" t="s">
        <v>77</v>
      </c>
      <c r="B278" t="s">
        <v>412</v>
      </c>
      <c r="C278">
        <v>8303010</v>
      </c>
      <c r="D278" t="s">
        <v>132</v>
      </c>
      <c r="E278" t="s">
        <v>132</v>
      </c>
      <c r="F278" t="s">
        <v>134</v>
      </c>
      <c r="G278" t="s">
        <v>172</v>
      </c>
      <c r="H278">
        <v>22001</v>
      </c>
      <c r="I278" t="s">
        <v>61</v>
      </c>
      <c r="K278" t="s">
        <v>62</v>
      </c>
      <c r="L278">
        <v>45</v>
      </c>
      <c r="N278" t="str">
        <f t="shared" si="12"/>
        <v>0</v>
      </c>
      <c r="O278">
        <v>45</v>
      </c>
      <c r="P278" t="s">
        <v>63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300</v>
      </c>
      <c r="AB278">
        <v>230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72</v>
      </c>
      <c r="AO278" t="s">
        <v>81</v>
      </c>
      <c r="AP278" t="b">
        <v>0</v>
      </c>
      <c r="AQ278" t="b">
        <v>0</v>
      </c>
      <c r="AR278" t="s">
        <v>74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C278">
        <v>8303000</v>
      </c>
      <c r="BD278" t="s">
        <v>61</v>
      </c>
    </row>
    <row r="279" spans="1:56" x14ac:dyDescent="0.25">
      <c r="A279" t="s">
        <v>77</v>
      </c>
      <c r="B279" t="s">
        <v>315</v>
      </c>
      <c r="C279">
        <v>8405120</v>
      </c>
      <c r="D279" t="s">
        <v>132</v>
      </c>
      <c r="E279" t="s">
        <v>132</v>
      </c>
      <c r="F279" t="s">
        <v>313</v>
      </c>
      <c r="G279" t="s">
        <v>85</v>
      </c>
      <c r="H279" t="str">
        <f>"05003"</f>
        <v>05003</v>
      </c>
      <c r="I279" t="s">
        <v>61</v>
      </c>
      <c r="K279" t="s">
        <v>62</v>
      </c>
      <c r="L279">
        <v>10</v>
      </c>
      <c r="N279" t="str">
        <f t="shared" si="12"/>
        <v>0</v>
      </c>
      <c r="O279">
        <v>10</v>
      </c>
      <c r="P279" t="s">
        <v>63</v>
      </c>
      <c r="Q279" t="s">
        <v>65</v>
      </c>
      <c r="R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1</v>
      </c>
      <c r="Z279" t="b">
        <v>1</v>
      </c>
      <c r="AA279">
        <v>300</v>
      </c>
      <c r="AB279">
        <v>230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72</v>
      </c>
      <c r="AO279" t="s">
        <v>81</v>
      </c>
      <c r="AP279" t="b">
        <v>0</v>
      </c>
      <c r="AQ279" t="b">
        <v>0</v>
      </c>
      <c r="AR279" t="s">
        <v>74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C279">
        <v>8405100</v>
      </c>
      <c r="BD279" t="s">
        <v>61</v>
      </c>
    </row>
    <row r="280" spans="1:56" x14ac:dyDescent="0.25">
      <c r="A280" t="s">
        <v>77</v>
      </c>
      <c r="B280" t="s">
        <v>82</v>
      </c>
      <c r="C280">
        <v>8300320</v>
      </c>
      <c r="D280" t="s">
        <v>132</v>
      </c>
      <c r="E280" t="s">
        <v>132</v>
      </c>
      <c r="F280" t="s">
        <v>304</v>
      </c>
      <c r="G280" t="s">
        <v>325</v>
      </c>
      <c r="H280" t="str">
        <f>"05002"</f>
        <v>05002</v>
      </c>
      <c r="I280" t="s">
        <v>61</v>
      </c>
      <c r="K280" t="s">
        <v>62</v>
      </c>
      <c r="L280">
        <v>17</v>
      </c>
      <c r="N280" t="str">
        <f t="shared" si="12"/>
        <v>0</v>
      </c>
      <c r="O280">
        <v>17</v>
      </c>
      <c r="P280" t="s">
        <v>63</v>
      </c>
      <c r="Q280" t="s">
        <v>65</v>
      </c>
      <c r="R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300</v>
      </c>
      <c r="AB280">
        <v>230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86</v>
      </c>
      <c r="AO280" t="s">
        <v>81</v>
      </c>
      <c r="AP280" t="b">
        <v>0</v>
      </c>
      <c r="AQ280" t="b">
        <v>0</v>
      </c>
      <c r="AR280" t="s">
        <v>74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C280">
        <v>8300320</v>
      </c>
      <c r="BD280" t="s">
        <v>61</v>
      </c>
    </row>
    <row r="281" spans="1:56" x14ac:dyDescent="0.25">
      <c r="A281" t="s">
        <v>77</v>
      </c>
      <c r="B281" t="s">
        <v>91</v>
      </c>
      <c r="C281">
        <v>8300310</v>
      </c>
      <c r="D281" t="s">
        <v>132</v>
      </c>
      <c r="E281" t="s">
        <v>132</v>
      </c>
      <c r="F281" t="s">
        <v>304</v>
      </c>
      <c r="G281" t="s">
        <v>415</v>
      </c>
      <c r="H281" t="str">
        <f>"05002"</f>
        <v>05002</v>
      </c>
      <c r="I281" t="s">
        <v>61</v>
      </c>
      <c r="K281" t="s">
        <v>62</v>
      </c>
      <c r="L281">
        <v>15</v>
      </c>
      <c r="N281" t="str">
        <f t="shared" si="12"/>
        <v>0</v>
      </c>
      <c r="O281">
        <v>15</v>
      </c>
      <c r="P281" t="s">
        <v>93</v>
      </c>
      <c r="Q281" t="s">
        <v>65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1</v>
      </c>
      <c r="Y281" t="b">
        <v>1</v>
      </c>
      <c r="Z281" t="b">
        <v>1</v>
      </c>
      <c r="AA281">
        <v>300</v>
      </c>
      <c r="AB281">
        <v>230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86</v>
      </c>
      <c r="AO281" t="s">
        <v>81</v>
      </c>
      <c r="AP281" t="b">
        <v>0</v>
      </c>
      <c r="AQ281" t="b">
        <v>0</v>
      </c>
      <c r="AR281" t="s">
        <v>74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C281">
        <v>8300310</v>
      </c>
      <c r="BD281" t="s">
        <v>61</v>
      </c>
    </row>
    <row r="282" spans="1:56" x14ac:dyDescent="0.25">
      <c r="A282" t="s">
        <v>77</v>
      </c>
      <c r="B282" t="s">
        <v>91</v>
      </c>
      <c r="C282">
        <v>8300310</v>
      </c>
      <c r="D282" t="s">
        <v>132</v>
      </c>
      <c r="E282" t="s">
        <v>132</v>
      </c>
      <c r="F282" t="s">
        <v>304</v>
      </c>
      <c r="G282" t="s">
        <v>416</v>
      </c>
      <c r="H282" t="str">
        <f>"05002"</f>
        <v>05002</v>
      </c>
      <c r="I282" t="s">
        <v>61</v>
      </c>
      <c r="K282" t="s">
        <v>62</v>
      </c>
      <c r="L282">
        <v>12</v>
      </c>
      <c r="N282" t="str">
        <f t="shared" si="12"/>
        <v>0</v>
      </c>
      <c r="O282">
        <v>12</v>
      </c>
      <c r="P282" t="s">
        <v>95</v>
      </c>
      <c r="Q282" t="s">
        <v>65</v>
      </c>
      <c r="R282" t="s">
        <v>65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300</v>
      </c>
      <c r="AB282">
        <v>230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86</v>
      </c>
      <c r="AO282" t="s">
        <v>81</v>
      </c>
      <c r="AP282" t="b">
        <v>0</v>
      </c>
      <c r="AQ282" t="b">
        <v>0</v>
      </c>
      <c r="AR282" t="s">
        <v>74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C282">
        <v>8300310</v>
      </c>
      <c r="BD282" t="s">
        <v>61</v>
      </c>
    </row>
    <row r="283" spans="1:56" x14ac:dyDescent="0.25">
      <c r="A283" t="s">
        <v>77</v>
      </c>
      <c r="B283" t="s">
        <v>320</v>
      </c>
      <c r="C283">
        <v>8111540</v>
      </c>
      <c r="D283" t="s">
        <v>58</v>
      </c>
      <c r="E283" t="s">
        <v>58</v>
      </c>
      <c r="F283" t="s">
        <v>88</v>
      </c>
      <c r="G283" t="s">
        <v>172</v>
      </c>
      <c r="H283">
        <v>26003</v>
      </c>
      <c r="I283" t="s">
        <v>61</v>
      </c>
      <c r="K283" t="s">
        <v>62</v>
      </c>
      <c r="L283">
        <v>30</v>
      </c>
      <c r="N283" t="str">
        <f t="shared" si="12"/>
        <v>0</v>
      </c>
      <c r="O283">
        <v>30</v>
      </c>
      <c r="P283" t="s">
        <v>63</v>
      </c>
      <c r="Q283" t="s">
        <v>64</v>
      </c>
      <c r="R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1</v>
      </c>
      <c r="Z283" t="b">
        <v>1</v>
      </c>
      <c r="AA283">
        <v>300</v>
      </c>
      <c r="AB283">
        <v>230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72</v>
      </c>
      <c r="AO283" t="s">
        <v>81</v>
      </c>
      <c r="AP283" t="b">
        <v>0</v>
      </c>
      <c r="AQ283" t="b">
        <v>0</v>
      </c>
      <c r="AR283" t="s">
        <v>74</v>
      </c>
      <c r="AS283" t="b">
        <v>0</v>
      </c>
      <c r="AT283" t="s">
        <v>90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C283">
        <v>8115110</v>
      </c>
      <c r="BD283" t="s">
        <v>61</v>
      </c>
    </row>
    <row r="284" spans="1:56" x14ac:dyDescent="0.25">
      <c r="A284" t="s">
        <v>299</v>
      </c>
      <c r="B284" t="s">
        <v>302</v>
      </c>
      <c r="C284">
        <v>2109420</v>
      </c>
      <c r="D284" t="s">
        <v>132</v>
      </c>
      <c r="E284" t="s">
        <v>132</v>
      </c>
      <c r="F284" t="s">
        <v>303</v>
      </c>
      <c r="G284" t="s">
        <v>383</v>
      </c>
      <c r="H284">
        <v>25050</v>
      </c>
      <c r="I284" t="s">
        <v>61</v>
      </c>
      <c r="K284" t="s">
        <v>62</v>
      </c>
      <c r="L284">
        <v>31</v>
      </c>
      <c r="M284" t="str">
        <f>"0"</f>
        <v>0</v>
      </c>
      <c r="N284" t="str">
        <f t="shared" si="12"/>
        <v>0</v>
      </c>
      <c r="O284">
        <v>31</v>
      </c>
      <c r="P284" t="s">
        <v>63</v>
      </c>
      <c r="Q284" t="s">
        <v>64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1</v>
      </c>
      <c r="Z284" t="b">
        <v>1</v>
      </c>
      <c r="AA284">
        <v>103</v>
      </c>
      <c r="AB284">
        <v>230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72</v>
      </c>
      <c r="AO284" t="s">
        <v>73</v>
      </c>
      <c r="AP284" t="b">
        <v>0</v>
      </c>
      <c r="AQ284" t="b">
        <v>0</v>
      </c>
      <c r="AR284" t="s">
        <v>74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299</v>
      </c>
      <c r="B285" t="s">
        <v>300</v>
      </c>
      <c r="C285">
        <v>2109310</v>
      </c>
      <c r="D285" t="s">
        <v>148</v>
      </c>
      <c r="E285" t="s">
        <v>148</v>
      </c>
      <c r="G285" t="s">
        <v>163</v>
      </c>
      <c r="H285">
        <v>25061</v>
      </c>
      <c r="I285" t="s">
        <v>61</v>
      </c>
      <c r="K285" t="s">
        <v>62</v>
      </c>
      <c r="L285">
        <v>26</v>
      </c>
      <c r="M285" t="str">
        <f>"0"</f>
        <v>0</v>
      </c>
      <c r="N285" t="str">
        <f t="shared" si="12"/>
        <v>0</v>
      </c>
      <c r="O285">
        <v>26</v>
      </c>
      <c r="P285" t="s">
        <v>63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>
        <v>230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72</v>
      </c>
      <c r="AO285" t="s">
        <v>188</v>
      </c>
      <c r="AP285" t="b">
        <v>0</v>
      </c>
      <c r="AQ285" t="b">
        <v>0</v>
      </c>
      <c r="AR285" t="s">
        <v>74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100</v>
      </c>
      <c r="B286" t="s">
        <v>105</v>
      </c>
      <c r="C286" t="s">
        <v>106</v>
      </c>
      <c r="D286" t="s">
        <v>132</v>
      </c>
      <c r="E286" t="s">
        <v>132</v>
      </c>
      <c r="F286" t="s">
        <v>103</v>
      </c>
      <c r="G286" t="s">
        <v>417</v>
      </c>
      <c r="H286">
        <v>19018</v>
      </c>
      <c r="I286" t="s">
        <v>61</v>
      </c>
      <c r="K286" t="s">
        <v>62</v>
      </c>
      <c r="L286">
        <v>25</v>
      </c>
      <c r="N286" t="str">
        <f t="shared" si="12"/>
        <v>0</v>
      </c>
      <c r="O286">
        <v>25</v>
      </c>
      <c r="P286" t="s">
        <v>63</v>
      </c>
      <c r="Q286" t="s">
        <v>65</v>
      </c>
      <c r="R286" t="s">
        <v>65</v>
      </c>
      <c r="S286" t="s">
        <v>66</v>
      </c>
      <c r="T286" t="s">
        <v>61</v>
      </c>
      <c r="U286" t="s">
        <v>68</v>
      </c>
      <c r="V286" t="s">
        <v>68</v>
      </c>
      <c r="X286" t="b">
        <v>0</v>
      </c>
      <c r="Y286" t="b">
        <v>0</v>
      </c>
      <c r="Z286" t="b">
        <v>0</v>
      </c>
      <c r="AA286">
        <v>999</v>
      </c>
      <c r="AB286">
        <v>1</v>
      </c>
      <c r="AC286" t="s">
        <v>69</v>
      </c>
      <c r="AD286" t="b">
        <v>1</v>
      </c>
      <c r="AE286" t="b">
        <v>1</v>
      </c>
      <c r="AF286" t="s">
        <v>70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72</v>
      </c>
      <c r="AO286" t="s">
        <v>81</v>
      </c>
      <c r="AP286" t="b">
        <v>0</v>
      </c>
      <c r="AQ286" t="b">
        <v>0</v>
      </c>
      <c r="AR286" t="s">
        <v>74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100</v>
      </c>
      <c r="B287" t="s">
        <v>101</v>
      </c>
      <c r="C287" t="s">
        <v>102</v>
      </c>
      <c r="D287" t="s">
        <v>132</v>
      </c>
      <c r="E287" t="s">
        <v>132</v>
      </c>
      <c r="F287" t="s">
        <v>103</v>
      </c>
      <c r="G287" t="s">
        <v>129</v>
      </c>
      <c r="H287">
        <v>19018</v>
      </c>
      <c r="I287" t="s">
        <v>61</v>
      </c>
      <c r="K287" t="s">
        <v>62</v>
      </c>
      <c r="L287">
        <v>25</v>
      </c>
      <c r="N287" t="str">
        <f t="shared" si="12"/>
        <v>0</v>
      </c>
      <c r="O287">
        <v>25</v>
      </c>
      <c r="P287" t="s">
        <v>63</v>
      </c>
      <c r="Q287" t="s">
        <v>64</v>
      </c>
      <c r="R287" t="s">
        <v>65</v>
      </c>
      <c r="S287" t="s">
        <v>66</v>
      </c>
      <c r="T287" t="s">
        <v>61</v>
      </c>
      <c r="U287" t="s">
        <v>68</v>
      </c>
      <c r="V287" t="s">
        <v>68</v>
      </c>
      <c r="X287" t="b">
        <v>0</v>
      </c>
      <c r="Y287" t="b">
        <v>0</v>
      </c>
      <c r="Z287" t="b">
        <v>0</v>
      </c>
      <c r="AA287">
        <v>999</v>
      </c>
      <c r="AB287">
        <v>1</v>
      </c>
      <c r="AC287" t="s">
        <v>69</v>
      </c>
      <c r="AD287" t="b">
        <v>1</v>
      </c>
      <c r="AE287" t="b">
        <v>1</v>
      </c>
      <c r="AF287" t="s">
        <v>70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72</v>
      </c>
      <c r="AO287" t="s">
        <v>81</v>
      </c>
      <c r="AP287" t="b">
        <v>0</v>
      </c>
      <c r="AQ287" t="b">
        <v>0</v>
      </c>
      <c r="AR287" t="s">
        <v>74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100</v>
      </c>
      <c r="B288" t="s">
        <v>108</v>
      </c>
      <c r="C288" t="s">
        <v>109</v>
      </c>
      <c r="D288" t="s">
        <v>132</v>
      </c>
      <c r="E288" t="s">
        <v>132</v>
      </c>
      <c r="F288" t="s">
        <v>103</v>
      </c>
      <c r="G288" t="s">
        <v>399</v>
      </c>
      <c r="H288">
        <v>19018</v>
      </c>
      <c r="I288" t="s">
        <v>61</v>
      </c>
      <c r="K288" t="s">
        <v>62</v>
      </c>
      <c r="L288">
        <v>25</v>
      </c>
      <c r="N288" t="str">
        <f t="shared" si="12"/>
        <v>0</v>
      </c>
      <c r="O288">
        <v>25</v>
      </c>
      <c r="P288" t="s">
        <v>63</v>
      </c>
      <c r="Q288" t="s">
        <v>65</v>
      </c>
      <c r="R288" t="s">
        <v>65</v>
      </c>
      <c r="S288" t="s">
        <v>66</v>
      </c>
      <c r="T288" t="s">
        <v>61</v>
      </c>
      <c r="U288" t="s">
        <v>68</v>
      </c>
      <c r="V288" t="s">
        <v>68</v>
      </c>
      <c r="X288" t="b">
        <v>0</v>
      </c>
      <c r="Y288" t="b">
        <v>0</v>
      </c>
      <c r="Z288" t="b">
        <v>0</v>
      </c>
      <c r="AA288">
        <v>999</v>
      </c>
      <c r="AB288">
        <v>1</v>
      </c>
      <c r="AC288" t="s">
        <v>69</v>
      </c>
      <c r="AD288" t="b">
        <v>1</v>
      </c>
      <c r="AE288" t="b">
        <v>1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72</v>
      </c>
      <c r="AO288" t="s">
        <v>81</v>
      </c>
      <c r="AP288" t="b">
        <v>0</v>
      </c>
      <c r="AQ288" t="b">
        <v>0</v>
      </c>
      <c r="AR288" t="s">
        <v>74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100</v>
      </c>
      <c r="B289" t="s">
        <v>114</v>
      </c>
      <c r="C289" t="s">
        <v>115</v>
      </c>
      <c r="D289" t="s">
        <v>132</v>
      </c>
      <c r="E289" t="s">
        <v>132</v>
      </c>
      <c r="F289" t="s">
        <v>103</v>
      </c>
      <c r="G289" t="s">
        <v>118</v>
      </c>
      <c r="H289">
        <v>19018</v>
      </c>
      <c r="I289" t="s">
        <v>61</v>
      </c>
      <c r="K289" t="s">
        <v>62</v>
      </c>
      <c r="L289">
        <v>25</v>
      </c>
      <c r="N289" t="str">
        <f t="shared" si="12"/>
        <v>0</v>
      </c>
      <c r="O289">
        <v>25</v>
      </c>
      <c r="P289" t="s">
        <v>63</v>
      </c>
      <c r="Q289" t="s">
        <v>64</v>
      </c>
      <c r="R289" t="s">
        <v>65</v>
      </c>
      <c r="S289" t="s">
        <v>66</v>
      </c>
      <c r="T289" t="s">
        <v>61</v>
      </c>
      <c r="U289" t="s">
        <v>68</v>
      </c>
      <c r="V289" t="s">
        <v>68</v>
      </c>
      <c r="X289" t="b">
        <v>0</v>
      </c>
      <c r="Y289" t="b">
        <v>0</v>
      </c>
      <c r="Z289" t="b">
        <v>0</v>
      </c>
      <c r="AA289">
        <v>999</v>
      </c>
      <c r="AB289">
        <v>1</v>
      </c>
      <c r="AC289" t="s">
        <v>69</v>
      </c>
      <c r="AD289" t="b">
        <v>1</v>
      </c>
      <c r="AE289" t="b">
        <v>1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72</v>
      </c>
      <c r="AO289" t="s">
        <v>81</v>
      </c>
      <c r="AP289" t="b">
        <v>0</v>
      </c>
      <c r="AQ289" t="b">
        <v>0</v>
      </c>
      <c r="AR289" t="s">
        <v>74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130</v>
      </c>
      <c r="B290" t="s">
        <v>328</v>
      </c>
      <c r="C290">
        <v>8405130</v>
      </c>
      <c r="D290" t="s">
        <v>132</v>
      </c>
      <c r="E290" t="s">
        <v>132</v>
      </c>
      <c r="F290" t="s">
        <v>313</v>
      </c>
      <c r="G290" t="s">
        <v>85</v>
      </c>
      <c r="H290" t="str">
        <f>"05003"</f>
        <v>05003</v>
      </c>
      <c r="I290" t="s">
        <v>61</v>
      </c>
      <c r="K290" t="s">
        <v>62</v>
      </c>
      <c r="L290">
        <v>2</v>
      </c>
      <c r="M290" t="str">
        <f>"0"</f>
        <v>0</v>
      </c>
      <c r="N290" t="str">
        <f t="shared" si="12"/>
        <v>0</v>
      </c>
      <c r="O290">
        <v>2</v>
      </c>
      <c r="P290" t="s">
        <v>63</v>
      </c>
      <c r="Q290" t="s">
        <v>64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72</v>
      </c>
      <c r="AO290" t="s">
        <v>81</v>
      </c>
      <c r="AP290" t="b">
        <v>0</v>
      </c>
      <c r="AQ290" t="b">
        <v>0</v>
      </c>
      <c r="AR290" t="s">
        <v>74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C290">
        <v>8405100</v>
      </c>
      <c r="BD290" t="s">
        <v>61</v>
      </c>
    </row>
    <row r="291" spans="1:56" x14ac:dyDescent="0.25">
      <c r="A291" t="s">
        <v>100</v>
      </c>
      <c r="B291" t="s">
        <v>418</v>
      </c>
      <c r="C291" t="s">
        <v>298</v>
      </c>
      <c r="D291" t="s">
        <v>132</v>
      </c>
      <c r="E291" t="s">
        <v>132</v>
      </c>
      <c r="F291" t="s">
        <v>206</v>
      </c>
      <c r="G291" t="s">
        <v>419</v>
      </c>
      <c r="H291" t="str">
        <f>"04002"</f>
        <v>04002</v>
      </c>
      <c r="I291" t="s">
        <v>61</v>
      </c>
      <c r="K291" t="s">
        <v>62</v>
      </c>
      <c r="L291">
        <v>25</v>
      </c>
      <c r="N291" t="str">
        <f t="shared" si="12"/>
        <v>0</v>
      </c>
      <c r="O291">
        <v>25</v>
      </c>
      <c r="P291" t="s">
        <v>63</v>
      </c>
      <c r="Q291" t="s">
        <v>64</v>
      </c>
      <c r="R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0</v>
      </c>
      <c r="Z291" t="b">
        <v>0</v>
      </c>
      <c r="AA291">
        <v>999</v>
      </c>
      <c r="AB291">
        <v>1</v>
      </c>
      <c r="AC291" t="s">
        <v>69</v>
      </c>
      <c r="AD291" t="b">
        <v>1</v>
      </c>
      <c r="AE291" t="b">
        <v>1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72</v>
      </c>
      <c r="AO291" t="s">
        <v>81</v>
      </c>
      <c r="AP291" t="b">
        <v>0</v>
      </c>
      <c r="AQ291" t="b">
        <v>0</v>
      </c>
      <c r="AR291" t="s">
        <v>74</v>
      </c>
      <c r="AS291" t="b">
        <v>0</v>
      </c>
      <c r="AT291" t="s">
        <v>90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56</v>
      </c>
      <c r="B292" t="s">
        <v>127</v>
      </c>
      <c r="C292">
        <v>2001310</v>
      </c>
      <c r="D292" t="s">
        <v>132</v>
      </c>
      <c r="E292" t="s">
        <v>132</v>
      </c>
      <c r="F292" t="s">
        <v>125</v>
      </c>
      <c r="G292" t="s">
        <v>420</v>
      </c>
      <c r="H292">
        <v>25004</v>
      </c>
      <c r="I292" t="s">
        <v>61</v>
      </c>
      <c r="K292" t="s">
        <v>62</v>
      </c>
      <c r="L292">
        <v>31</v>
      </c>
      <c r="M292" t="str">
        <f>"0"</f>
        <v>0</v>
      </c>
      <c r="N292" t="str">
        <f t="shared" si="12"/>
        <v>0</v>
      </c>
      <c r="O292">
        <v>31</v>
      </c>
      <c r="P292" t="s">
        <v>63</v>
      </c>
      <c r="Q292" t="s">
        <v>65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72</v>
      </c>
      <c r="AO292" t="s">
        <v>73</v>
      </c>
      <c r="AP292" t="b">
        <v>0</v>
      </c>
      <c r="AQ292" t="b">
        <v>0</v>
      </c>
      <c r="AR292" t="s">
        <v>74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56</v>
      </c>
      <c r="B293" t="s">
        <v>421</v>
      </c>
      <c r="C293">
        <v>2000340</v>
      </c>
      <c r="D293" t="s">
        <v>132</v>
      </c>
      <c r="E293" t="s">
        <v>132</v>
      </c>
      <c r="F293" t="s">
        <v>138</v>
      </c>
      <c r="G293" t="s">
        <v>172</v>
      </c>
      <c r="H293">
        <v>25007</v>
      </c>
      <c r="I293" t="s">
        <v>61</v>
      </c>
      <c r="K293" t="s">
        <v>62</v>
      </c>
      <c r="L293">
        <v>30</v>
      </c>
      <c r="N293" t="str">
        <f t="shared" si="12"/>
        <v>0</v>
      </c>
      <c r="O293">
        <v>30</v>
      </c>
      <c r="P293" t="s">
        <v>63</v>
      </c>
      <c r="Q293" t="s">
        <v>64</v>
      </c>
      <c r="R293" t="s">
        <v>65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61</v>
      </c>
      <c r="AK293" t="s">
        <v>61</v>
      </c>
      <c r="AL293" t="s">
        <v>61</v>
      </c>
      <c r="AM293" t="s">
        <v>61</v>
      </c>
      <c r="AN293" t="s">
        <v>72</v>
      </c>
      <c r="AO293" t="s">
        <v>73</v>
      </c>
      <c r="AP293" t="b">
        <v>0</v>
      </c>
      <c r="AQ293" t="b">
        <v>0</v>
      </c>
      <c r="AR293" t="s">
        <v>74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56</v>
      </c>
      <c r="B294" t="s">
        <v>329</v>
      </c>
      <c r="C294">
        <v>2003340</v>
      </c>
      <c r="D294" t="s">
        <v>148</v>
      </c>
      <c r="E294" t="s">
        <v>148</v>
      </c>
      <c r="F294" t="s">
        <v>123</v>
      </c>
      <c r="G294" t="s">
        <v>422</v>
      </c>
      <c r="H294">
        <v>33004</v>
      </c>
      <c r="I294" t="s">
        <v>61</v>
      </c>
      <c r="K294" t="s">
        <v>62</v>
      </c>
      <c r="L294">
        <v>33</v>
      </c>
      <c r="M294" t="str">
        <f>"0"</f>
        <v>0</v>
      </c>
      <c r="N294" t="str">
        <f t="shared" si="12"/>
        <v>0</v>
      </c>
      <c r="O294">
        <v>33</v>
      </c>
      <c r="P294" t="s">
        <v>63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72</v>
      </c>
      <c r="AO294" t="s">
        <v>73</v>
      </c>
      <c r="AP294" t="b">
        <v>0</v>
      </c>
      <c r="AQ294" t="b">
        <v>0</v>
      </c>
      <c r="AR294" t="s">
        <v>74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56</v>
      </c>
      <c r="B295" t="s">
        <v>135</v>
      </c>
      <c r="C295">
        <v>2000310</v>
      </c>
      <c r="D295" t="s">
        <v>132</v>
      </c>
      <c r="E295" t="s">
        <v>132</v>
      </c>
      <c r="F295" t="s">
        <v>289</v>
      </c>
      <c r="G295" t="s">
        <v>378</v>
      </c>
      <c r="H295">
        <v>33003</v>
      </c>
      <c r="I295" t="s">
        <v>61</v>
      </c>
      <c r="K295" t="s">
        <v>62</v>
      </c>
      <c r="L295">
        <v>25</v>
      </c>
      <c r="M295" t="str">
        <f>"0"</f>
        <v>0</v>
      </c>
      <c r="N295" t="str">
        <f t="shared" si="12"/>
        <v>0</v>
      </c>
      <c r="O295">
        <v>25</v>
      </c>
      <c r="P295" t="s">
        <v>63</v>
      </c>
      <c r="Q295" t="s">
        <v>65</v>
      </c>
      <c r="R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72</v>
      </c>
      <c r="AO295" t="s">
        <v>73</v>
      </c>
      <c r="AP295" t="b">
        <v>0</v>
      </c>
      <c r="AQ295" t="b">
        <v>0</v>
      </c>
      <c r="AR295" t="s">
        <v>74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56</v>
      </c>
      <c r="B296" t="s">
        <v>122</v>
      </c>
      <c r="C296">
        <v>2003350</v>
      </c>
      <c r="D296" t="s">
        <v>75</v>
      </c>
      <c r="E296" t="s">
        <v>75</v>
      </c>
      <c r="F296" t="s">
        <v>120</v>
      </c>
      <c r="G296" t="s">
        <v>129</v>
      </c>
      <c r="H296">
        <v>25005</v>
      </c>
      <c r="I296" t="s">
        <v>61</v>
      </c>
      <c r="K296" t="s">
        <v>62</v>
      </c>
      <c r="L296">
        <v>30</v>
      </c>
      <c r="M296" t="str">
        <f>"0"</f>
        <v>0</v>
      </c>
      <c r="N296" t="str">
        <f t="shared" si="12"/>
        <v>0</v>
      </c>
      <c r="O296">
        <v>30</v>
      </c>
      <c r="P296" t="s">
        <v>63</v>
      </c>
      <c r="Q296" t="s">
        <v>64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71</v>
      </c>
      <c r="AK296" t="s">
        <v>61</v>
      </c>
      <c r="AL296" t="s">
        <v>61</v>
      </c>
      <c r="AM296" t="s">
        <v>61</v>
      </c>
      <c r="AN296" t="s">
        <v>72</v>
      </c>
      <c r="AO296" t="s">
        <v>73</v>
      </c>
      <c r="AP296" t="b">
        <v>0</v>
      </c>
      <c r="AQ296" t="b">
        <v>0</v>
      </c>
      <c r="AR296" t="s">
        <v>74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96</v>
      </c>
      <c r="B297" t="s">
        <v>290</v>
      </c>
      <c r="C297">
        <v>2000322</v>
      </c>
      <c r="D297" t="s">
        <v>132</v>
      </c>
      <c r="E297" t="s">
        <v>132</v>
      </c>
      <c r="F297" t="s">
        <v>136</v>
      </c>
      <c r="G297" t="s">
        <v>76</v>
      </c>
      <c r="H297">
        <v>25001</v>
      </c>
      <c r="I297" t="s">
        <v>61</v>
      </c>
      <c r="K297" t="s">
        <v>62</v>
      </c>
      <c r="L297">
        <v>30</v>
      </c>
      <c r="M297" t="str">
        <f>"0"</f>
        <v>0</v>
      </c>
      <c r="N297" t="str">
        <f t="shared" si="12"/>
        <v>0</v>
      </c>
      <c r="O297">
        <v>30</v>
      </c>
      <c r="P297" t="s">
        <v>63</v>
      </c>
      <c r="Q297" t="s">
        <v>64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71</v>
      </c>
      <c r="AK297" t="s">
        <v>61</v>
      </c>
      <c r="AL297" t="s">
        <v>61</v>
      </c>
      <c r="AM297" t="s">
        <v>61</v>
      </c>
      <c r="AN297" t="s">
        <v>72</v>
      </c>
      <c r="AO297" t="s">
        <v>73</v>
      </c>
      <c r="AP297" t="b">
        <v>0</v>
      </c>
      <c r="AQ297" t="b">
        <v>0</v>
      </c>
      <c r="AR297" t="s">
        <v>74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140</v>
      </c>
      <c r="B298" t="s">
        <v>288</v>
      </c>
      <c r="C298">
        <v>2107350</v>
      </c>
      <c r="D298" t="s">
        <v>58</v>
      </c>
      <c r="E298" t="s">
        <v>58</v>
      </c>
      <c r="F298" t="s">
        <v>142</v>
      </c>
      <c r="G298" t="s">
        <v>60</v>
      </c>
      <c r="H298">
        <v>25054</v>
      </c>
      <c r="I298" t="s">
        <v>61</v>
      </c>
      <c r="K298" t="s">
        <v>62</v>
      </c>
      <c r="L298">
        <v>30</v>
      </c>
      <c r="M298" t="str">
        <f>"0"</f>
        <v>0</v>
      </c>
      <c r="N298" t="str">
        <f t="shared" si="12"/>
        <v>0</v>
      </c>
      <c r="O298">
        <v>30</v>
      </c>
      <c r="P298" t="s">
        <v>63</v>
      </c>
      <c r="Q298" t="s">
        <v>64</v>
      </c>
      <c r="R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72</v>
      </c>
      <c r="AO298" t="s">
        <v>81</v>
      </c>
      <c r="AP298" t="b">
        <v>0</v>
      </c>
      <c r="AQ298" t="b">
        <v>0</v>
      </c>
      <c r="AR298" t="s">
        <v>74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227</v>
      </c>
      <c r="B299" t="s">
        <v>423</v>
      </c>
      <c r="C299">
        <v>1303410</v>
      </c>
      <c r="D299" t="s">
        <v>132</v>
      </c>
      <c r="E299" t="s">
        <v>132</v>
      </c>
      <c r="F299" t="s">
        <v>257</v>
      </c>
      <c r="G299" t="s">
        <v>392</v>
      </c>
      <c r="H299" t="str">
        <f>"01002"</f>
        <v>01002</v>
      </c>
      <c r="I299" t="s">
        <v>61</v>
      </c>
      <c r="K299" t="s">
        <v>62</v>
      </c>
      <c r="L299">
        <v>25</v>
      </c>
      <c r="N299" t="str">
        <f t="shared" si="12"/>
        <v>0</v>
      </c>
      <c r="O299">
        <v>25</v>
      </c>
      <c r="P299" t="s">
        <v>63</v>
      </c>
      <c r="Q299" t="s">
        <v>65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72</v>
      </c>
      <c r="AO299" t="s">
        <v>73</v>
      </c>
      <c r="AP299" t="b">
        <v>0</v>
      </c>
      <c r="AQ299" t="b">
        <v>0</v>
      </c>
      <c r="AR299" t="s">
        <v>74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227</v>
      </c>
      <c r="B300" t="s">
        <v>424</v>
      </c>
      <c r="C300">
        <v>1303420</v>
      </c>
      <c r="D300" t="s">
        <v>132</v>
      </c>
      <c r="E300" t="s">
        <v>132</v>
      </c>
      <c r="F300" t="s">
        <v>257</v>
      </c>
      <c r="G300" t="s">
        <v>394</v>
      </c>
      <c r="H300" t="str">
        <f>"01002"</f>
        <v>01002</v>
      </c>
      <c r="I300" t="s">
        <v>61</v>
      </c>
      <c r="K300" t="s">
        <v>62</v>
      </c>
      <c r="L300">
        <v>25</v>
      </c>
      <c r="N300" t="str">
        <f t="shared" si="12"/>
        <v>0</v>
      </c>
      <c r="O300">
        <v>25</v>
      </c>
      <c r="P300" t="s">
        <v>63</v>
      </c>
      <c r="Q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103</v>
      </c>
      <c r="AB300">
        <v>230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72</v>
      </c>
      <c r="AO300" t="s">
        <v>73</v>
      </c>
      <c r="AP300" t="b">
        <v>0</v>
      </c>
      <c r="AQ300" t="b">
        <v>0</v>
      </c>
      <c r="AR300" t="s">
        <v>74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144</v>
      </c>
      <c r="B301" t="s">
        <v>425</v>
      </c>
      <c r="C301">
        <v>1501340</v>
      </c>
      <c r="D301" t="s">
        <v>58</v>
      </c>
      <c r="E301" t="s">
        <v>58</v>
      </c>
      <c r="F301" t="s">
        <v>149</v>
      </c>
      <c r="G301" t="s">
        <v>275</v>
      </c>
      <c r="H301">
        <v>23001</v>
      </c>
      <c r="I301" t="s">
        <v>61</v>
      </c>
      <c r="K301" t="s">
        <v>62</v>
      </c>
      <c r="L301">
        <v>13</v>
      </c>
      <c r="N301" t="str">
        <f t="shared" si="12"/>
        <v>0</v>
      </c>
      <c r="O301">
        <v>13</v>
      </c>
      <c r="P301" t="s">
        <v>93</v>
      </c>
      <c r="Q301" t="s">
        <v>65</v>
      </c>
      <c r="R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230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72</v>
      </c>
      <c r="AO301" t="s">
        <v>81</v>
      </c>
      <c r="AP301" t="b">
        <v>0</v>
      </c>
      <c r="AQ301" t="b">
        <v>0</v>
      </c>
      <c r="AR301" t="s">
        <v>74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227</v>
      </c>
      <c r="B302" t="s">
        <v>426</v>
      </c>
      <c r="C302">
        <v>1303430</v>
      </c>
      <c r="D302" t="s">
        <v>132</v>
      </c>
      <c r="E302" t="s">
        <v>132</v>
      </c>
      <c r="F302" t="s">
        <v>257</v>
      </c>
      <c r="G302" t="s">
        <v>394</v>
      </c>
      <c r="H302" t="str">
        <f>"01002"</f>
        <v>01002</v>
      </c>
      <c r="I302" t="s">
        <v>61</v>
      </c>
      <c r="K302" t="s">
        <v>62</v>
      </c>
      <c r="L302">
        <v>25</v>
      </c>
      <c r="N302" t="str">
        <f t="shared" si="12"/>
        <v>0</v>
      </c>
      <c r="O302">
        <v>25</v>
      </c>
      <c r="P302" t="s">
        <v>63</v>
      </c>
      <c r="Q302" t="s">
        <v>64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230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71</v>
      </c>
      <c r="AK302" t="s">
        <v>61</v>
      </c>
      <c r="AL302" t="s">
        <v>61</v>
      </c>
      <c r="AM302" t="s">
        <v>61</v>
      </c>
      <c r="AN302" t="s">
        <v>72</v>
      </c>
      <c r="AO302" t="s">
        <v>73</v>
      </c>
      <c r="AP302" t="b">
        <v>0</v>
      </c>
      <c r="AQ302" t="b">
        <v>0</v>
      </c>
      <c r="AR302" t="s">
        <v>74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144</v>
      </c>
      <c r="B303" t="s">
        <v>427</v>
      </c>
      <c r="C303">
        <v>1503310</v>
      </c>
      <c r="D303" t="s">
        <v>132</v>
      </c>
      <c r="E303" t="s">
        <v>132</v>
      </c>
      <c r="F303" t="s">
        <v>153</v>
      </c>
      <c r="G303" t="s">
        <v>428</v>
      </c>
      <c r="H303" t="str">
        <f>"02001"</f>
        <v>02001</v>
      </c>
      <c r="I303" t="s">
        <v>61</v>
      </c>
      <c r="K303" t="s">
        <v>62</v>
      </c>
      <c r="L303">
        <v>37</v>
      </c>
      <c r="M303" t="str">
        <f>"0"</f>
        <v>0</v>
      </c>
      <c r="N303" t="str">
        <f t="shared" si="12"/>
        <v>0</v>
      </c>
      <c r="O303">
        <v>37</v>
      </c>
      <c r="P303" t="s">
        <v>93</v>
      </c>
      <c r="Q303" t="s">
        <v>65</v>
      </c>
      <c r="R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230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72</v>
      </c>
      <c r="AO303" t="s">
        <v>81</v>
      </c>
      <c r="AP303" t="b">
        <v>0</v>
      </c>
      <c r="AQ303" t="b">
        <v>0</v>
      </c>
      <c r="AR303" t="s">
        <v>74</v>
      </c>
      <c r="AS303" t="b">
        <v>0</v>
      </c>
      <c r="AT303" t="s">
        <v>61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130</v>
      </c>
      <c r="B304" t="s">
        <v>131</v>
      </c>
      <c r="C304">
        <v>8209020</v>
      </c>
      <c r="D304" t="s">
        <v>83</v>
      </c>
      <c r="E304" t="s">
        <v>83</v>
      </c>
      <c r="F304" t="s">
        <v>84</v>
      </c>
      <c r="G304" t="s">
        <v>104</v>
      </c>
      <c r="H304">
        <v>23003</v>
      </c>
      <c r="I304" t="s">
        <v>61</v>
      </c>
      <c r="K304" t="s">
        <v>62</v>
      </c>
      <c r="L304">
        <v>30</v>
      </c>
      <c r="N304" t="str">
        <f t="shared" si="12"/>
        <v>0</v>
      </c>
      <c r="O304">
        <v>30</v>
      </c>
      <c r="P304" t="s">
        <v>63</v>
      </c>
      <c r="Q304" t="s">
        <v>65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>
        <v>230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72</v>
      </c>
      <c r="AO304" t="s">
        <v>81</v>
      </c>
      <c r="AP304" t="b">
        <v>0</v>
      </c>
      <c r="AQ304" t="b">
        <v>0</v>
      </c>
      <c r="AR304" t="s">
        <v>74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C304">
        <v>8200200</v>
      </c>
      <c r="BD304" t="s">
        <v>61</v>
      </c>
    </row>
    <row r="305" spans="1:56" x14ac:dyDescent="0.25">
      <c r="A305" t="s">
        <v>144</v>
      </c>
      <c r="B305" t="s">
        <v>429</v>
      </c>
      <c r="C305">
        <v>1501410</v>
      </c>
      <c r="D305" t="s">
        <v>58</v>
      </c>
      <c r="E305" t="s">
        <v>58</v>
      </c>
      <c r="F305" t="s">
        <v>149</v>
      </c>
      <c r="G305" t="s">
        <v>275</v>
      </c>
      <c r="H305">
        <v>23001</v>
      </c>
      <c r="I305" t="s">
        <v>61</v>
      </c>
      <c r="K305" t="s">
        <v>62</v>
      </c>
      <c r="L305">
        <v>3</v>
      </c>
      <c r="N305" t="str">
        <f t="shared" si="12"/>
        <v>0</v>
      </c>
      <c r="O305">
        <v>3</v>
      </c>
      <c r="P305" t="s">
        <v>93</v>
      </c>
      <c r="Q305" t="s">
        <v>65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72</v>
      </c>
      <c r="AO305" t="s">
        <v>81</v>
      </c>
      <c r="AP305" t="b">
        <v>0</v>
      </c>
      <c r="AQ305" t="b">
        <v>0</v>
      </c>
      <c r="AR305" t="s">
        <v>74</v>
      </c>
      <c r="AS305" t="b">
        <v>0</v>
      </c>
      <c r="AT305" t="s">
        <v>61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144</v>
      </c>
      <c r="B306" t="s">
        <v>390</v>
      </c>
      <c r="C306">
        <v>1503360</v>
      </c>
      <c r="D306" t="s">
        <v>231</v>
      </c>
      <c r="E306" t="s">
        <v>231</v>
      </c>
      <c r="F306" t="s">
        <v>149</v>
      </c>
      <c r="G306" t="s">
        <v>279</v>
      </c>
      <c r="H306" t="str">
        <f>"02001"</f>
        <v>02001</v>
      </c>
      <c r="I306" t="s">
        <v>61</v>
      </c>
      <c r="K306" t="s">
        <v>62</v>
      </c>
      <c r="L306">
        <v>15</v>
      </c>
      <c r="N306" t="str">
        <f t="shared" si="12"/>
        <v>0</v>
      </c>
      <c r="O306">
        <v>15</v>
      </c>
      <c r="P306" t="s">
        <v>95</v>
      </c>
      <c r="Q306" t="s">
        <v>65</v>
      </c>
      <c r="R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72</v>
      </c>
      <c r="AO306" t="s">
        <v>81</v>
      </c>
      <c r="AP306" t="b">
        <v>0</v>
      </c>
      <c r="AQ306" t="b">
        <v>0</v>
      </c>
      <c r="AR306" t="s">
        <v>74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144</v>
      </c>
      <c r="B307" t="s">
        <v>429</v>
      </c>
      <c r="C307">
        <v>1501410</v>
      </c>
      <c r="D307" t="s">
        <v>58</v>
      </c>
      <c r="E307" t="s">
        <v>58</v>
      </c>
      <c r="F307" t="s">
        <v>149</v>
      </c>
      <c r="G307" t="s">
        <v>279</v>
      </c>
      <c r="H307">
        <v>23001</v>
      </c>
      <c r="I307" t="s">
        <v>61</v>
      </c>
      <c r="K307" t="s">
        <v>62</v>
      </c>
      <c r="L307">
        <v>5</v>
      </c>
      <c r="N307" t="str">
        <f t="shared" si="12"/>
        <v>0</v>
      </c>
      <c r="O307">
        <v>5</v>
      </c>
      <c r="P307" t="s">
        <v>95</v>
      </c>
      <c r="Q307" t="s">
        <v>65</v>
      </c>
      <c r="R307" t="s">
        <v>65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72</v>
      </c>
      <c r="AO307" t="s">
        <v>81</v>
      </c>
      <c r="AP307" t="b">
        <v>0</v>
      </c>
      <c r="AQ307" t="b">
        <v>0</v>
      </c>
      <c r="AR307" t="s">
        <v>74</v>
      </c>
      <c r="AS307" t="b">
        <v>0</v>
      </c>
      <c r="AT307" t="s">
        <v>61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144</v>
      </c>
      <c r="B308" t="s">
        <v>388</v>
      </c>
      <c r="C308">
        <v>1501360</v>
      </c>
      <c r="D308" t="s">
        <v>58</v>
      </c>
      <c r="E308" t="s">
        <v>58</v>
      </c>
      <c r="F308" t="s">
        <v>149</v>
      </c>
      <c r="G308" t="s">
        <v>279</v>
      </c>
      <c r="H308">
        <v>23001</v>
      </c>
      <c r="I308" t="s">
        <v>61</v>
      </c>
      <c r="K308" t="s">
        <v>62</v>
      </c>
      <c r="L308">
        <v>5</v>
      </c>
      <c r="N308" t="str">
        <f t="shared" si="12"/>
        <v>0</v>
      </c>
      <c r="O308">
        <v>5</v>
      </c>
      <c r="P308" t="s">
        <v>93</v>
      </c>
      <c r="Q308" t="s">
        <v>65</v>
      </c>
      <c r="R308" t="s">
        <v>65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230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61</v>
      </c>
      <c r="AK308" t="s">
        <v>61</v>
      </c>
      <c r="AL308" t="s">
        <v>61</v>
      </c>
      <c r="AM308" t="s">
        <v>61</v>
      </c>
      <c r="AN308" t="s">
        <v>72</v>
      </c>
      <c r="AO308" t="s">
        <v>81</v>
      </c>
      <c r="AP308" t="b">
        <v>0</v>
      </c>
      <c r="AQ308" t="b">
        <v>0</v>
      </c>
      <c r="AR308" t="s">
        <v>74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144</v>
      </c>
      <c r="B309" t="s">
        <v>430</v>
      </c>
      <c r="C309">
        <v>1501350</v>
      </c>
      <c r="D309" t="s">
        <v>58</v>
      </c>
      <c r="E309" t="s">
        <v>58</v>
      </c>
      <c r="F309" t="s">
        <v>149</v>
      </c>
      <c r="G309" t="s">
        <v>275</v>
      </c>
      <c r="H309">
        <v>23001</v>
      </c>
      <c r="I309" t="s">
        <v>61</v>
      </c>
      <c r="K309" t="s">
        <v>62</v>
      </c>
      <c r="L309">
        <v>7</v>
      </c>
      <c r="N309" t="str">
        <f t="shared" si="12"/>
        <v>0</v>
      </c>
      <c r="O309">
        <v>7</v>
      </c>
      <c r="P309" t="s">
        <v>95</v>
      </c>
      <c r="Q309" t="s">
        <v>65</v>
      </c>
      <c r="R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72</v>
      </c>
      <c r="AO309" t="s">
        <v>81</v>
      </c>
      <c r="AP309" t="b">
        <v>0</v>
      </c>
      <c r="AQ309" t="b">
        <v>0</v>
      </c>
      <c r="AR309" t="s">
        <v>74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144</v>
      </c>
      <c r="B310" t="s">
        <v>430</v>
      </c>
      <c r="C310">
        <v>1501350</v>
      </c>
      <c r="D310" t="s">
        <v>58</v>
      </c>
      <c r="E310" t="s">
        <v>58</v>
      </c>
      <c r="F310" t="s">
        <v>149</v>
      </c>
      <c r="G310" t="s">
        <v>279</v>
      </c>
      <c r="H310">
        <v>23001</v>
      </c>
      <c r="I310" t="s">
        <v>61</v>
      </c>
      <c r="K310" t="s">
        <v>62</v>
      </c>
      <c r="L310">
        <v>9</v>
      </c>
      <c r="N310" t="str">
        <f t="shared" si="12"/>
        <v>0</v>
      </c>
      <c r="O310">
        <v>9</v>
      </c>
      <c r="P310" t="s">
        <v>93</v>
      </c>
      <c r="Q310" t="s">
        <v>65</v>
      </c>
      <c r="R310" t="s">
        <v>65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61</v>
      </c>
      <c r="AK310" t="s">
        <v>61</v>
      </c>
      <c r="AL310" t="s">
        <v>61</v>
      </c>
      <c r="AM310" t="s">
        <v>61</v>
      </c>
      <c r="AN310" t="s">
        <v>72</v>
      </c>
      <c r="AO310" t="s">
        <v>81</v>
      </c>
      <c r="AP310" t="b">
        <v>0</v>
      </c>
      <c r="AQ310" t="b">
        <v>0</v>
      </c>
      <c r="AR310" t="s">
        <v>74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144</v>
      </c>
      <c r="B311" t="s">
        <v>425</v>
      </c>
      <c r="C311">
        <v>1501340</v>
      </c>
      <c r="D311" t="s">
        <v>58</v>
      </c>
      <c r="E311" t="s">
        <v>58</v>
      </c>
      <c r="F311" t="s">
        <v>149</v>
      </c>
      <c r="G311" t="s">
        <v>279</v>
      </c>
      <c r="H311">
        <v>23001</v>
      </c>
      <c r="I311" t="s">
        <v>61</v>
      </c>
      <c r="K311" t="s">
        <v>62</v>
      </c>
      <c r="L311">
        <v>6</v>
      </c>
      <c r="N311" t="str">
        <f t="shared" si="12"/>
        <v>0</v>
      </c>
      <c r="O311">
        <v>6</v>
      </c>
      <c r="P311" t="s">
        <v>95</v>
      </c>
      <c r="Q311" t="s">
        <v>65</v>
      </c>
      <c r="R311" t="s">
        <v>65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72</v>
      </c>
      <c r="AO311" t="s">
        <v>81</v>
      </c>
      <c r="AP311" t="b">
        <v>0</v>
      </c>
      <c r="AQ311" t="b">
        <v>0</v>
      </c>
      <c r="AR311" t="s">
        <v>74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155</v>
      </c>
      <c r="B312" t="s">
        <v>431</v>
      </c>
      <c r="C312">
        <v>2003431</v>
      </c>
      <c r="D312" t="s">
        <v>75</v>
      </c>
      <c r="E312" t="s">
        <v>75</v>
      </c>
      <c r="F312" t="s">
        <v>217</v>
      </c>
      <c r="G312" t="s">
        <v>172</v>
      </c>
      <c r="H312">
        <v>25002</v>
      </c>
      <c r="I312" t="s">
        <v>61</v>
      </c>
      <c r="K312" t="s">
        <v>62</v>
      </c>
      <c r="L312">
        <v>30</v>
      </c>
      <c r="N312" t="str">
        <f t="shared" si="12"/>
        <v>0</v>
      </c>
      <c r="O312">
        <v>30</v>
      </c>
      <c r="P312" t="s">
        <v>63</v>
      </c>
      <c r="Q312" t="s">
        <v>64</v>
      </c>
      <c r="R312" t="s">
        <v>65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72</v>
      </c>
      <c r="AO312" t="s">
        <v>73</v>
      </c>
      <c r="AP312" t="b">
        <v>0</v>
      </c>
      <c r="AQ312" t="b">
        <v>0</v>
      </c>
      <c r="AR312" t="s">
        <v>74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164</v>
      </c>
      <c r="B313" t="s">
        <v>432</v>
      </c>
      <c r="C313">
        <v>2106420</v>
      </c>
      <c r="D313" t="s">
        <v>132</v>
      </c>
      <c r="E313" t="s">
        <v>132</v>
      </c>
      <c r="F313" t="s">
        <v>166</v>
      </c>
      <c r="G313" t="s">
        <v>265</v>
      </c>
      <c r="H313">
        <v>25057</v>
      </c>
      <c r="I313" t="s">
        <v>61</v>
      </c>
      <c r="K313" t="s">
        <v>62</v>
      </c>
      <c r="L313">
        <v>25</v>
      </c>
      <c r="M313" t="str">
        <f>"0"</f>
        <v>0</v>
      </c>
      <c r="N313" t="str">
        <f t="shared" si="12"/>
        <v>0</v>
      </c>
      <c r="O313">
        <v>25</v>
      </c>
      <c r="P313" t="s">
        <v>95</v>
      </c>
      <c r="Q313" t="s">
        <v>64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72</v>
      </c>
      <c r="AO313" t="s">
        <v>73</v>
      </c>
      <c r="AP313" t="b">
        <v>0</v>
      </c>
      <c r="AQ313" t="b">
        <v>0</v>
      </c>
      <c r="AR313" t="s">
        <v>74</v>
      </c>
      <c r="AS313" t="b">
        <v>0</v>
      </c>
      <c r="AT313" t="s">
        <v>90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168</v>
      </c>
      <c r="B314" t="s">
        <v>281</v>
      </c>
      <c r="C314">
        <v>2100330</v>
      </c>
      <c r="D314" t="s">
        <v>132</v>
      </c>
      <c r="E314" t="s">
        <v>132</v>
      </c>
      <c r="F314" t="s">
        <v>98</v>
      </c>
      <c r="G314" t="s">
        <v>433</v>
      </c>
      <c r="H314">
        <v>25058</v>
      </c>
      <c r="I314" t="s">
        <v>61</v>
      </c>
      <c r="K314" t="s">
        <v>62</v>
      </c>
      <c r="L314">
        <v>32</v>
      </c>
      <c r="M314" t="str">
        <f>"0"</f>
        <v>0</v>
      </c>
      <c r="N314" t="str">
        <f t="shared" si="12"/>
        <v>0</v>
      </c>
      <c r="O314">
        <v>32</v>
      </c>
      <c r="P314" t="s">
        <v>63</v>
      </c>
      <c r="Q314" t="s">
        <v>64</v>
      </c>
      <c r="R314" t="s">
        <v>65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72</v>
      </c>
      <c r="AO314" t="s">
        <v>73</v>
      </c>
      <c r="AP314" t="b">
        <v>0</v>
      </c>
      <c r="AQ314" t="b">
        <v>0</v>
      </c>
      <c r="AR314" t="s">
        <v>74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164</v>
      </c>
      <c r="B315" t="s">
        <v>434</v>
      </c>
      <c r="C315">
        <v>2106320</v>
      </c>
      <c r="D315" t="s">
        <v>132</v>
      </c>
      <c r="E315" t="s">
        <v>132</v>
      </c>
      <c r="F315" t="s">
        <v>166</v>
      </c>
      <c r="G315" t="s">
        <v>435</v>
      </c>
      <c r="H315">
        <v>25057</v>
      </c>
      <c r="I315" t="s">
        <v>61</v>
      </c>
      <c r="K315" t="s">
        <v>62</v>
      </c>
      <c r="L315">
        <v>25</v>
      </c>
      <c r="N315" t="str">
        <f t="shared" si="12"/>
        <v>0</v>
      </c>
      <c r="O315">
        <v>25</v>
      </c>
      <c r="P315" t="s">
        <v>93</v>
      </c>
      <c r="Q315" t="s">
        <v>64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71</v>
      </c>
      <c r="AK315" t="s">
        <v>61</v>
      </c>
      <c r="AL315" t="s">
        <v>61</v>
      </c>
      <c r="AM315" t="s">
        <v>61</v>
      </c>
      <c r="AN315" t="s">
        <v>72</v>
      </c>
      <c r="AO315" t="s">
        <v>73</v>
      </c>
      <c r="AP315" t="b">
        <v>0</v>
      </c>
      <c r="AQ315" t="b">
        <v>0</v>
      </c>
      <c r="AR315" t="s">
        <v>74</v>
      </c>
      <c r="AS315" t="b">
        <v>0</v>
      </c>
      <c r="AT315" t="s">
        <v>90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168</v>
      </c>
      <c r="B316" t="s">
        <v>169</v>
      </c>
      <c r="C316">
        <v>2100310</v>
      </c>
      <c r="D316" t="s">
        <v>152</v>
      </c>
      <c r="E316" t="s">
        <v>152</v>
      </c>
      <c r="F316" t="s">
        <v>170</v>
      </c>
      <c r="G316" t="s">
        <v>436</v>
      </c>
      <c r="H316">
        <v>25051</v>
      </c>
      <c r="I316" t="s">
        <v>61</v>
      </c>
      <c r="K316" t="s">
        <v>62</v>
      </c>
      <c r="L316">
        <v>25</v>
      </c>
      <c r="N316" t="str">
        <f t="shared" si="12"/>
        <v>0</v>
      </c>
      <c r="O316">
        <v>25</v>
      </c>
      <c r="P316" t="s">
        <v>63</v>
      </c>
      <c r="Q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72</v>
      </c>
      <c r="AO316" t="s">
        <v>73</v>
      </c>
      <c r="AP316" t="b">
        <v>0</v>
      </c>
      <c r="AQ316" t="b">
        <v>0</v>
      </c>
      <c r="AR316" t="s">
        <v>74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173</v>
      </c>
      <c r="B317" t="s">
        <v>174</v>
      </c>
      <c r="C317">
        <v>2102335</v>
      </c>
      <c r="D317" t="s">
        <v>58</v>
      </c>
      <c r="E317" t="s">
        <v>58</v>
      </c>
      <c r="F317" t="s">
        <v>175</v>
      </c>
      <c r="G317" t="s">
        <v>382</v>
      </c>
      <c r="H317">
        <v>25053</v>
      </c>
      <c r="I317" t="s">
        <v>61</v>
      </c>
      <c r="K317" t="s">
        <v>62</v>
      </c>
      <c r="L317">
        <v>27</v>
      </c>
      <c r="N317" t="str">
        <f t="shared" si="12"/>
        <v>0</v>
      </c>
      <c r="O317">
        <v>27</v>
      </c>
      <c r="P317" t="s">
        <v>95</v>
      </c>
      <c r="Q317" t="s">
        <v>65</v>
      </c>
      <c r="R317" t="s">
        <v>65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72</v>
      </c>
      <c r="AO317" t="s">
        <v>73</v>
      </c>
      <c r="AP317" t="b">
        <v>0</v>
      </c>
      <c r="AQ317" t="b">
        <v>0</v>
      </c>
      <c r="AR317" t="s">
        <v>74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176</v>
      </c>
      <c r="B318" t="s">
        <v>276</v>
      </c>
      <c r="C318">
        <v>1900310</v>
      </c>
      <c r="D318" t="s">
        <v>132</v>
      </c>
      <c r="E318" t="s">
        <v>132</v>
      </c>
      <c r="F318" t="s">
        <v>277</v>
      </c>
      <c r="G318" t="s">
        <v>437</v>
      </c>
      <c r="H318" t="s">
        <v>278</v>
      </c>
      <c r="I318" t="s">
        <v>61</v>
      </c>
      <c r="K318" t="s">
        <v>62</v>
      </c>
      <c r="L318">
        <v>18</v>
      </c>
      <c r="N318" t="str">
        <f t="shared" si="12"/>
        <v>0</v>
      </c>
      <c r="O318">
        <v>18</v>
      </c>
      <c r="P318" t="s">
        <v>93</v>
      </c>
      <c r="Q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86</v>
      </c>
      <c r="AO318" t="s">
        <v>81</v>
      </c>
      <c r="AP318" t="b">
        <v>0</v>
      </c>
      <c r="AQ318" t="b">
        <v>0</v>
      </c>
      <c r="AR318" t="s">
        <v>74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176</v>
      </c>
      <c r="B319" t="s">
        <v>380</v>
      </c>
      <c r="C319">
        <v>2400300</v>
      </c>
      <c r="D319" t="s">
        <v>132</v>
      </c>
      <c r="E319" t="s">
        <v>132</v>
      </c>
      <c r="F319" t="s">
        <v>248</v>
      </c>
      <c r="G319" t="s">
        <v>438</v>
      </c>
      <c r="H319" t="str">
        <f>"01001"</f>
        <v>01001</v>
      </c>
      <c r="I319" t="s">
        <v>61</v>
      </c>
      <c r="K319" t="s">
        <v>62</v>
      </c>
      <c r="L319">
        <v>25</v>
      </c>
      <c r="N319" t="str">
        <f t="shared" si="12"/>
        <v>0</v>
      </c>
      <c r="O319">
        <v>25</v>
      </c>
      <c r="P319" t="s">
        <v>63</v>
      </c>
      <c r="Q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86</v>
      </c>
      <c r="AO319" t="s">
        <v>81</v>
      </c>
      <c r="AP319" t="b">
        <v>0</v>
      </c>
      <c r="AQ319" t="b">
        <v>0</v>
      </c>
      <c r="AR319" t="s">
        <v>74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176</v>
      </c>
      <c r="B320" t="s">
        <v>276</v>
      </c>
      <c r="C320">
        <v>1900310</v>
      </c>
      <c r="D320" t="s">
        <v>132</v>
      </c>
      <c r="E320" t="s">
        <v>132</v>
      </c>
      <c r="F320" t="s">
        <v>277</v>
      </c>
      <c r="G320" t="s">
        <v>439</v>
      </c>
      <c r="H320" t="s">
        <v>278</v>
      </c>
      <c r="I320" t="s">
        <v>61</v>
      </c>
      <c r="K320" t="s">
        <v>62</v>
      </c>
      <c r="L320">
        <v>18</v>
      </c>
      <c r="N320" t="str">
        <f t="shared" si="12"/>
        <v>0</v>
      </c>
      <c r="O320">
        <v>18</v>
      </c>
      <c r="P320" t="s">
        <v>95</v>
      </c>
      <c r="Q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86</v>
      </c>
      <c r="AO320" t="s">
        <v>81</v>
      </c>
      <c r="AP320" t="b">
        <v>0</v>
      </c>
      <c r="AQ320" t="b">
        <v>0</v>
      </c>
      <c r="AR320" t="s">
        <v>74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182</v>
      </c>
      <c r="B321" t="s">
        <v>344</v>
      </c>
      <c r="C321">
        <v>1001310</v>
      </c>
      <c r="D321" t="s">
        <v>132</v>
      </c>
      <c r="E321" t="s">
        <v>132</v>
      </c>
      <c r="F321" t="s">
        <v>203</v>
      </c>
      <c r="G321" t="s">
        <v>118</v>
      </c>
      <c r="H321">
        <v>42004</v>
      </c>
      <c r="I321" t="s">
        <v>61</v>
      </c>
      <c r="K321" t="s">
        <v>62</v>
      </c>
      <c r="L321">
        <v>28</v>
      </c>
      <c r="M321" t="str">
        <f t="shared" ref="M321:M332" si="13">"0"</f>
        <v>0</v>
      </c>
      <c r="N321" t="str">
        <f t="shared" si="12"/>
        <v>0</v>
      </c>
      <c r="O321">
        <v>28</v>
      </c>
      <c r="P321" t="s">
        <v>63</v>
      </c>
      <c r="Q321" t="s">
        <v>65</v>
      </c>
      <c r="R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103</v>
      </c>
      <c r="AB321">
        <v>230</v>
      </c>
      <c r="AC321" t="s">
        <v>186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72</v>
      </c>
      <c r="AO321" t="s">
        <v>73</v>
      </c>
      <c r="AP321" t="b">
        <v>0</v>
      </c>
      <c r="AQ321" t="b">
        <v>0</v>
      </c>
      <c r="AR321" t="s">
        <v>74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182</v>
      </c>
      <c r="B322" t="s">
        <v>184</v>
      </c>
      <c r="C322">
        <v>1001340</v>
      </c>
      <c r="D322" t="s">
        <v>132</v>
      </c>
      <c r="E322" t="s">
        <v>132</v>
      </c>
      <c r="G322" t="s">
        <v>133</v>
      </c>
      <c r="H322">
        <v>25060</v>
      </c>
      <c r="I322" t="s">
        <v>61</v>
      </c>
      <c r="K322" t="s">
        <v>62</v>
      </c>
      <c r="L322">
        <v>25</v>
      </c>
      <c r="M322" t="str">
        <f t="shared" si="13"/>
        <v>0</v>
      </c>
      <c r="N322" t="str">
        <f t="shared" si="12"/>
        <v>0</v>
      </c>
      <c r="O322">
        <v>25</v>
      </c>
      <c r="P322" t="s">
        <v>63</v>
      </c>
      <c r="Q322" t="s">
        <v>65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72</v>
      </c>
      <c r="AO322" t="s">
        <v>73</v>
      </c>
      <c r="AP322" t="b">
        <v>0</v>
      </c>
      <c r="AQ322" t="b">
        <v>0</v>
      </c>
      <c r="AR322" t="s">
        <v>74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182</v>
      </c>
      <c r="B323" t="s">
        <v>189</v>
      </c>
      <c r="C323">
        <v>1001400</v>
      </c>
      <c r="D323" t="s">
        <v>75</v>
      </c>
      <c r="E323" t="s">
        <v>75</v>
      </c>
      <c r="F323" t="s">
        <v>178</v>
      </c>
      <c r="G323" t="s">
        <v>110</v>
      </c>
      <c r="H323">
        <v>24002</v>
      </c>
      <c r="I323" t="s">
        <v>61</v>
      </c>
      <c r="K323" t="s">
        <v>62</v>
      </c>
      <c r="L323">
        <v>25</v>
      </c>
      <c r="M323" t="str">
        <f t="shared" si="13"/>
        <v>0</v>
      </c>
      <c r="N323" t="str">
        <f t="shared" si="12"/>
        <v>0</v>
      </c>
      <c r="O323">
        <v>25</v>
      </c>
      <c r="P323" t="s">
        <v>63</v>
      </c>
      <c r="Q323" t="s">
        <v>65</v>
      </c>
      <c r="R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103</v>
      </c>
      <c r="AB323">
        <v>230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72</v>
      </c>
      <c r="AO323" t="s">
        <v>73</v>
      </c>
      <c r="AP323" t="b">
        <v>0</v>
      </c>
      <c r="AQ323" t="b">
        <v>0</v>
      </c>
      <c r="AR323" t="s">
        <v>74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182</v>
      </c>
      <c r="B324" t="s">
        <v>189</v>
      </c>
      <c r="C324">
        <v>1001400</v>
      </c>
      <c r="D324" t="s">
        <v>152</v>
      </c>
      <c r="E324" t="s">
        <v>152</v>
      </c>
      <c r="F324" t="s">
        <v>190</v>
      </c>
      <c r="G324" t="s">
        <v>129</v>
      </c>
      <c r="H324">
        <v>25055</v>
      </c>
      <c r="I324" t="s">
        <v>61</v>
      </c>
      <c r="K324" t="s">
        <v>62</v>
      </c>
      <c r="L324">
        <v>28</v>
      </c>
      <c r="M324" t="str">
        <f t="shared" si="13"/>
        <v>0</v>
      </c>
      <c r="N324" t="str">
        <f t="shared" si="12"/>
        <v>0</v>
      </c>
      <c r="O324">
        <v>28</v>
      </c>
      <c r="P324" t="s">
        <v>63</v>
      </c>
      <c r="Q324" t="s">
        <v>65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72</v>
      </c>
      <c r="AO324" t="s">
        <v>188</v>
      </c>
      <c r="AP324" t="b">
        <v>0</v>
      </c>
      <c r="AQ324" t="b">
        <v>0</v>
      </c>
      <c r="AR324" t="s">
        <v>74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182</v>
      </c>
      <c r="B325" t="s">
        <v>187</v>
      </c>
      <c r="C325">
        <v>1001370</v>
      </c>
      <c r="D325" t="s">
        <v>58</v>
      </c>
      <c r="E325" t="s">
        <v>58</v>
      </c>
      <c r="G325" t="s">
        <v>158</v>
      </c>
      <c r="H325">
        <v>13004</v>
      </c>
      <c r="I325" t="s">
        <v>61</v>
      </c>
      <c r="K325" t="s">
        <v>62</v>
      </c>
      <c r="L325">
        <v>25</v>
      </c>
      <c r="M325" t="str">
        <f t="shared" si="13"/>
        <v>0</v>
      </c>
      <c r="N325" t="str">
        <f t="shared" si="12"/>
        <v>0</v>
      </c>
      <c r="O325">
        <v>25</v>
      </c>
      <c r="P325" t="s">
        <v>63</v>
      </c>
      <c r="Q325" t="s">
        <v>65</v>
      </c>
      <c r="R325" t="s">
        <v>65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61</v>
      </c>
      <c r="AK325" t="s">
        <v>61</v>
      </c>
      <c r="AL325" t="s">
        <v>61</v>
      </c>
      <c r="AM325" t="s">
        <v>61</v>
      </c>
      <c r="AN325" t="s">
        <v>72</v>
      </c>
      <c r="AO325" t="s">
        <v>188</v>
      </c>
      <c r="AP325" t="b">
        <v>0</v>
      </c>
      <c r="AQ325" t="b">
        <v>0</v>
      </c>
      <c r="AR325" t="s">
        <v>74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182</v>
      </c>
      <c r="B326" t="s">
        <v>192</v>
      </c>
      <c r="C326">
        <v>1000410</v>
      </c>
      <c r="D326" t="s">
        <v>75</v>
      </c>
      <c r="E326" t="s">
        <v>75</v>
      </c>
      <c r="F326" t="s">
        <v>270</v>
      </c>
      <c r="G326" t="s">
        <v>440</v>
      </c>
      <c r="H326">
        <v>13005</v>
      </c>
      <c r="I326" t="s">
        <v>61</v>
      </c>
      <c r="K326" t="s">
        <v>62</v>
      </c>
      <c r="L326">
        <v>25</v>
      </c>
      <c r="M326" t="str">
        <f t="shared" si="13"/>
        <v>0</v>
      </c>
      <c r="N326" t="str">
        <f t="shared" si="12"/>
        <v>0</v>
      </c>
      <c r="O326">
        <v>25</v>
      </c>
      <c r="P326" t="s">
        <v>63</v>
      </c>
      <c r="Q326" t="s">
        <v>65</v>
      </c>
      <c r="R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72</v>
      </c>
      <c r="AO326" t="s">
        <v>73</v>
      </c>
      <c r="AP326" t="b">
        <v>0</v>
      </c>
      <c r="AQ326" t="b">
        <v>0</v>
      </c>
      <c r="AR326" t="s">
        <v>195</v>
      </c>
      <c r="AS326" t="b">
        <v>0</v>
      </c>
      <c r="AT326" t="s">
        <v>90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96</v>
      </c>
      <c r="B327" t="s">
        <v>266</v>
      </c>
      <c r="C327">
        <v>1209825</v>
      </c>
      <c r="D327" t="s">
        <v>132</v>
      </c>
      <c r="E327" t="s">
        <v>132</v>
      </c>
      <c r="F327" t="s">
        <v>162</v>
      </c>
      <c r="G327" t="s">
        <v>368</v>
      </c>
      <c r="H327" t="str">
        <f>"09001"</f>
        <v>09001</v>
      </c>
      <c r="I327" t="s">
        <v>61</v>
      </c>
      <c r="K327" t="s">
        <v>62</v>
      </c>
      <c r="L327">
        <v>30</v>
      </c>
      <c r="M327" t="str">
        <f t="shared" si="13"/>
        <v>0</v>
      </c>
      <c r="N327" t="str">
        <f t="shared" si="12"/>
        <v>0</v>
      </c>
      <c r="O327">
        <v>30</v>
      </c>
      <c r="P327" t="s">
        <v>63</v>
      </c>
      <c r="Q327" t="s">
        <v>64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72</v>
      </c>
      <c r="AO327" t="s">
        <v>73</v>
      </c>
      <c r="AP327" t="b">
        <v>0</v>
      </c>
      <c r="AQ327" t="b">
        <v>0</v>
      </c>
      <c r="AR327" t="s">
        <v>74</v>
      </c>
      <c r="AS327" t="b">
        <v>0</v>
      </c>
      <c r="AT327" t="s">
        <v>90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96</v>
      </c>
      <c r="B328" t="s">
        <v>202</v>
      </c>
      <c r="C328">
        <v>1001560</v>
      </c>
      <c r="D328" t="s">
        <v>148</v>
      </c>
      <c r="E328" t="s">
        <v>148</v>
      </c>
      <c r="F328" t="s">
        <v>160</v>
      </c>
      <c r="G328" t="s">
        <v>327</v>
      </c>
      <c r="H328">
        <v>42001</v>
      </c>
      <c r="I328" t="s">
        <v>61</v>
      </c>
      <c r="K328" t="s">
        <v>62</v>
      </c>
      <c r="L328">
        <v>30</v>
      </c>
      <c r="M328" t="str">
        <f t="shared" si="13"/>
        <v>0</v>
      </c>
      <c r="N328" t="str">
        <f t="shared" si="12"/>
        <v>0</v>
      </c>
      <c r="O328">
        <v>30</v>
      </c>
      <c r="P328" t="s">
        <v>63</v>
      </c>
      <c r="Q328" t="s">
        <v>64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61</v>
      </c>
      <c r="AK328" t="s">
        <v>61</v>
      </c>
      <c r="AL328" t="s">
        <v>61</v>
      </c>
      <c r="AM328" t="s">
        <v>61</v>
      </c>
      <c r="AN328" t="s">
        <v>72</v>
      </c>
      <c r="AO328" t="s">
        <v>73</v>
      </c>
      <c r="AP328" t="b">
        <v>0</v>
      </c>
      <c r="AQ328" t="b">
        <v>0</v>
      </c>
      <c r="AR328" t="s">
        <v>74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96</v>
      </c>
      <c r="B329" t="s">
        <v>202</v>
      </c>
      <c r="C329">
        <v>1001560</v>
      </c>
      <c r="D329" t="s">
        <v>58</v>
      </c>
      <c r="E329" t="s">
        <v>58</v>
      </c>
      <c r="G329" t="s">
        <v>191</v>
      </c>
      <c r="H329">
        <v>42003</v>
      </c>
      <c r="I329" t="s">
        <v>61</v>
      </c>
      <c r="K329" t="s">
        <v>62</v>
      </c>
      <c r="L329">
        <v>32</v>
      </c>
      <c r="M329" t="str">
        <f t="shared" si="13"/>
        <v>0</v>
      </c>
      <c r="N329" t="str">
        <f t="shared" si="12"/>
        <v>0</v>
      </c>
      <c r="O329">
        <v>32</v>
      </c>
      <c r="P329" t="s">
        <v>63</v>
      </c>
      <c r="Q329" t="s">
        <v>64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230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72</v>
      </c>
      <c r="AO329" t="s">
        <v>73</v>
      </c>
      <c r="AP329" t="b">
        <v>0</v>
      </c>
      <c r="AQ329" t="b">
        <v>0</v>
      </c>
      <c r="AR329" t="s">
        <v>74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182</v>
      </c>
      <c r="B330" t="s">
        <v>344</v>
      </c>
      <c r="C330">
        <v>1001310</v>
      </c>
      <c r="D330" t="s">
        <v>58</v>
      </c>
      <c r="E330" t="s">
        <v>58</v>
      </c>
      <c r="F330" t="s">
        <v>340</v>
      </c>
      <c r="G330" t="s">
        <v>158</v>
      </c>
      <c r="H330">
        <v>10004</v>
      </c>
      <c r="I330" t="s">
        <v>61</v>
      </c>
      <c r="K330" t="s">
        <v>62</v>
      </c>
      <c r="L330">
        <v>26</v>
      </c>
      <c r="M330" t="str">
        <f t="shared" si="13"/>
        <v>0</v>
      </c>
      <c r="N330" t="str">
        <f t="shared" si="12"/>
        <v>0</v>
      </c>
      <c r="O330">
        <v>26</v>
      </c>
      <c r="P330" t="s">
        <v>63</v>
      </c>
      <c r="Q330" t="s">
        <v>65</v>
      </c>
      <c r="R330" t="s">
        <v>65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230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72</v>
      </c>
      <c r="AO330" t="s">
        <v>188</v>
      </c>
      <c r="AP330" t="b">
        <v>0</v>
      </c>
      <c r="AQ330" t="b">
        <v>0</v>
      </c>
      <c r="AR330" t="s">
        <v>74</v>
      </c>
      <c r="AS330" t="b">
        <v>0</v>
      </c>
      <c r="AT330" t="s">
        <v>90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208</v>
      </c>
      <c r="B331" t="s">
        <v>441</v>
      </c>
      <c r="C331" t="str">
        <f>"0708370"</f>
        <v>0708370</v>
      </c>
      <c r="D331" t="s">
        <v>58</v>
      </c>
      <c r="E331" t="s">
        <v>58</v>
      </c>
      <c r="G331" t="s">
        <v>118</v>
      </c>
      <c r="H331">
        <v>10005</v>
      </c>
      <c r="I331" t="s">
        <v>61</v>
      </c>
      <c r="K331" t="s">
        <v>62</v>
      </c>
      <c r="L331">
        <v>30</v>
      </c>
      <c r="M331" t="str">
        <f t="shared" si="13"/>
        <v>0</v>
      </c>
      <c r="N331" t="str">
        <f t="shared" ref="N331:N394" si="14">"0"</f>
        <v>0</v>
      </c>
      <c r="O331">
        <v>30</v>
      </c>
      <c r="P331" t="s">
        <v>63</v>
      </c>
      <c r="Q331" t="s">
        <v>64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71</v>
      </c>
      <c r="AK331" t="s">
        <v>61</v>
      </c>
      <c r="AL331" t="s">
        <v>61</v>
      </c>
      <c r="AM331" t="s">
        <v>61</v>
      </c>
      <c r="AN331" t="s">
        <v>72</v>
      </c>
      <c r="AO331" t="s">
        <v>188</v>
      </c>
      <c r="AP331" t="b">
        <v>0</v>
      </c>
      <c r="AQ331" t="b">
        <v>0</v>
      </c>
      <c r="AR331" t="s">
        <v>74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212</v>
      </c>
      <c r="B332" t="s">
        <v>218</v>
      </c>
      <c r="C332">
        <v>1206310</v>
      </c>
      <c r="D332" t="s">
        <v>132</v>
      </c>
      <c r="E332" t="s">
        <v>132</v>
      </c>
      <c r="F332" t="s">
        <v>214</v>
      </c>
      <c r="G332" t="s">
        <v>150</v>
      </c>
      <c r="H332" t="str">
        <f>"09004"</f>
        <v>09004</v>
      </c>
      <c r="I332" t="s">
        <v>61</v>
      </c>
      <c r="K332" t="s">
        <v>62</v>
      </c>
      <c r="L332">
        <v>25</v>
      </c>
      <c r="M332" t="str">
        <f t="shared" si="13"/>
        <v>0</v>
      </c>
      <c r="N332" t="str">
        <f t="shared" si="14"/>
        <v>0</v>
      </c>
      <c r="O332">
        <v>25</v>
      </c>
      <c r="P332" t="s">
        <v>63</v>
      </c>
      <c r="Q332" t="s">
        <v>65</v>
      </c>
      <c r="R332" t="s">
        <v>65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61</v>
      </c>
      <c r="AK332" t="s">
        <v>61</v>
      </c>
      <c r="AL332" t="s">
        <v>61</v>
      </c>
      <c r="AM332" t="s">
        <v>61</v>
      </c>
      <c r="AN332" t="s">
        <v>72</v>
      </c>
      <c r="AO332" t="s">
        <v>73</v>
      </c>
      <c r="AP332" t="b">
        <v>0</v>
      </c>
      <c r="AQ332" t="b">
        <v>0</v>
      </c>
      <c r="AR332" t="s">
        <v>74</v>
      </c>
      <c r="AS332" t="b">
        <v>0</v>
      </c>
      <c r="AT332" t="s">
        <v>90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227</v>
      </c>
      <c r="B333" t="s">
        <v>442</v>
      </c>
      <c r="C333" t="str">
        <f>"0108310"</f>
        <v>0108310</v>
      </c>
      <c r="D333" t="s">
        <v>132</v>
      </c>
      <c r="E333" t="s">
        <v>132</v>
      </c>
      <c r="F333" t="s">
        <v>229</v>
      </c>
      <c r="G333" t="s">
        <v>158</v>
      </c>
      <c r="H333">
        <v>11002</v>
      </c>
      <c r="I333" t="s">
        <v>61</v>
      </c>
      <c r="K333" t="s">
        <v>62</v>
      </c>
      <c r="L333">
        <v>30</v>
      </c>
      <c r="N333" t="str">
        <f t="shared" si="14"/>
        <v>0</v>
      </c>
      <c r="O333">
        <v>30</v>
      </c>
      <c r="P333" t="s">
        <v>63</v>
      </c>
      <c r="Q333" t="s">
        <v>65</v>
      </c>
      <c r="R333" t="s">
        <v>65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>
        <v>230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72</v>
      </c>
      <c r="AO333" t="s">
        <v>73</v>
      </c>
      <c r="AP333" t="b">
        <v>0</v>
      </c>
      <c r="AQ333" t="b">
        <v>0</v>
      </c>
      <c r="AR333" t="s">
        <v>74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212</v>
      </c>
      <c r="B334" t="s">
        <v>259</v>
      </c>
      <c r="C334">
        <v>1202340</v>
      </c>
      <c r="D334" t="s">
        <v>231</v>
      </c>
      <c r="E334" t="s">
        <v>231</v>
      </c>
      <c r="F334" t="s">
        <v>79</v>
      </c>
      <c r="G334" t="s">
        <v>110</v>
      </c>
      <c r="H334" t="str">
        <f>"09006"</f>
        <v>09006</v>
      </c>
      <c r="I334" t="s">
        <v>61</v>
      </c>
      <c r="K334" t="s">
        <v>62</v>
      </c>
      <c r="L334">
        <v>31</v>
      </c>
      <c r="M334" t="str">
        <f>"0"</f>
        <v>0</v>
      </c>
      <c r="N334" t="str">
        <f t="shared" si="14"/>
        <v>0</v>
      </c>
      <c r="O334">
        <v>31</v>
      </c>
      <c r="P334" t="s">
        <v>63</v>
      </c>
      <c r="Q334" t="s">
        <v>64</v>
      </c>
      <c r="R334" t="s">
        <v>65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69</v>
      </c>
      <c r="AD334" t="b">
        <v>0</v>
      </c>
      <c r="AE334" t="b">
        <v>0</v>
      </c>
      <c r="AF334" t="s">
        <v>70</v>
      </c>
      <c r="AG334" t="s">
        <v>61</v>
      </c>
      <c r="AH334" t="s">
        <v>61</v>
      </c>
      <c r="AI334" t="b">
        <v>1</v>
      </c>
      <c r="AJ334" t="s">
        <v>71</v>
      </c>
      <c r="AK334" t="s">
        <v>61</v>
      </c>
      <c r="AL334" t="s">
        <v>61</v>
      </c>
      <c r="AM334" t="s">
        <v>61</v>
      </c>
      <c r="AN334" t="s">
        <v>72</v>
      </c>
      <c r="AO334" t="s">
        <v>73</v>
      </c>
      <c r="AP334" t="b">
        <v>0</v>
      </c>
      <c r="AQ334" t="b">
        <v>0</v>
      </c>
      <c r="AR334" t="s">
        <v>74</v>
      </c>
      <c r="AS334" t="b">
        <v>0</v>
      </c>
      <c r="AT334" t="s">
        <v>61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227</v>
      </c>
      <c r="B335" t="s">
        <v>443</v>
      </c>
      <c r="C335" t="str">
        <f>"0108320"</f>
        <v>0108320</v>
      </c>
      <c r="D335" t="s">
        <v>132</v>
      </c>
      <c r="E335" t="s">
        <v>132</v>
      </c>
      <c r="F335" t="s">
        <v>229</v>
      </c>
      <c r="G335" t="s">
        <v>158</v>
      </c>
      <c r="H335">
        <v>11002</v>
      </c>
      <c r="I335" t="s">
        <v>61</v>
      </c>
      <c r="K335" t="s">
        <v>62</v>
      </c>
      <c r="L335">
        <v>25</v>
      </c>
      <c r="N335" t="str">
        <f t="shared" si="14"/>
        <v>0</v>
      </c>
      <c r="O335">
        <v>25</v>
      </c>
      <c r="P335" t="s">
        <v>63</v>
      </c>
      <c r="Q335" t="s">
        <v>65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69</v>
      </c>
      <c r="AD335" t="b">
        <v>0</v>
      </c>
      <c r="AE335" t="b">
        <v>0</v>
      </c>
      <c r="AF335" t="s">
        <v>70</v>
      </c>
      <c r="AG335" t="s">
        <v>61</v>
      </c>
      <c r="AH335" t="s">
        <v>61</v>
      </c>
      <c r="AI335" t="b">
        <v>1</v>
      </c>
      <c r="AJ335" t="s">
        <v>61</v>
      </c>
      <c r="AK335" t="s">
        <v>61</v>
      </c>
      <c r="AL335" t="s">
        <v>61</v>
      </c>
      <c r="AM335" t="s">
        <v>61</v>
      </c>
      <c r="AN335" t="s">
        <v>72</v>
      </c>
      <c r="AO335" t="s">
        <v>73</v>
      </c>
      <c r="AP335" t="b">
        <v>0</v>
      </c>
      <c r="AQ335" t="b">
        <v>0</v>
      </c>
      <c r="AR335" t="s">
        <v>74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227</v>
      </c>
      <c r="B336" t="s">
        <v>228</v>
      </c>
      <c r="C336" t="str">
        <f>"0101300"</f>
        <v>0101300</v>
      </c>
      <c r="D336" t="s">
        <v>58</v>
      </c>
      <c r="E336" t="s">
        <v>58</v>
      </c>
      <c r="F336" t="s">
        <v>233</v>
      </c>
      <c r="G336" t="s">
        <v>76</v>
      </c>
      <c r="H336">
        <v>29001</v>
      </c>
      <c r="I336" t="s">
        <v>61</v>
      </c>
      <c r="K336" t="s">
        <v>62</v>
      </c>
      <c r="L336">
        <v>30</v>
      </c>
      <c r="M336" t="str">
        <f>"0"</f>
        <v>0</v>
      </c>
      <c r="N336" t="str">
        <f t="shared" si="14"/>
        <v>0</v>
      </c>
      <c r="O336">
        <v>30</v>
      </c>
      <c r="P336" t="s">
        <v>63</v>
      </c>
      <c r="Q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69</v>
      </c>
      <c r="AD336" t="b">
        <v>0</v>
      </c>
      <c r="AE336" t="b">
        <v>0</v>
      </c>
      <c r="AF336" t="s">
        <v>70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72</v>
      </c>
      <c r="AO336" t="s">
        <v>73</v>
      </c>
      <c r="AP336" t="b">
        <v>0</v>
      </c>
      <c r="AQ336" t="b">
        <v>0</v>
      </c>
      <c r="AR336" t="s">
        <v>74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227</v>
      </c>
      <c r="B337" t="s">
        <v>444</v>
      </c>
      <c r="C337" t="str">
        <f>"0300400"</f>
        <v>0300400</v>
      </c>
      <c r="D337" t="s">
        <v>132</v>
      </c>
      <c r="E337" t="s">
        <v>132</v>
      </c>
      <c r="F337" t="s">
        <v>348</v>
      </c>
      <c r="G337" t="s">
        <v>89</v>
      </c>
      <c r="H337" t="str">
        <f>"08001"</f>
        <v>08001</v>
      </c>
      <c r="I337" t="s">
        <v>61</v>
      </c>
      <c r="K337" t="s">
        <v>62</v>
      </c>
      <c r="L337">
        <v>40</v>
      </c>
      <c r="N337" t="str">
        <f t="shared" si="14"/>
        <v>0</v>
      </c>
      <c r="O337">
        <v>40</v>
      </c>
      <c r="P337" t="s">
        <v>63</v>
      </c>
      <c r="Q337" t="s">
        <v>65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86</v>
      </c>
      <c r="AO337" t="s">
        <v>81</v>
      </c>
      <c r="AP337" t="b">
        <v>0</v>
      </c>
      <c r="AQ337" t="b">
        <v>0</v>
      </c>
      <c r="AR337" t="s">
        <v>74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227</v>
      </c>
      <c r="B338" t="s">
        <v>445</v>
      </c>
      <c r="C338" t="str">
        <f>"0300410"</f>
        <v>0300410</v>
      </c>
      <c r="D338" t="s">
        <v>132</v>
      </c>
      <c r="E338" t="s">
        <v>132</v>
      </c>
      <c r="F338" t="s">
        <v>348</v>
      </c>
      <c r="G338" t="s">
        <v>89</v>
      </c>
      <c r="H338" t="str">
        <f>"08001"</f>
        <v>08001</v>
      </c>
      <c r="I338" t="s">
        <v>61</v>
      </c>
      <c r="K338" t="s">
        <v>62</v>
      </c>
      <c r="L338">
        <v>40</v>
      </c>
      <c r="N338" t="str">
        <f t="shared" si="14"/>
        <v>0</v>
      </c>
      <c r="O338">
        <v>40</v>
      </c>
      <c r="P338" t="s">
        <v>63</v>
      </c>
      <c r="Q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86</v>
      </c>
      <c r="AO338" t="s">
        <v>81</v>
      </c>
      <c r="AP338" t="b">
        <v>0</v>
      </c>
      <c r="AQ338" t="b">
        <v>0</v>
      </c>
      <c r="AR338" t="s">
        <v>74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227</v>
      </c>
      <c r="B339" t="s">
        <v>446</v>
      </c>
      <c r="C339" t="str">
        <f>"0300420"</f>
        <v>0300420</v>
      </c>
      <c r="D339" t="s">
        <v>132</v>
      </c>
      <c r="E339" t="s">
        <v>132</v>
      </c>
      <c r="F339" t="s">
        <v>348</v>
      </c>
      <c r="G339" t="s">
        <v>89</v>
      </c>
      <c r="H339" t="str">
        <f>"08001"</f>
        <v>08001</v>
      </c>
      <c r="I339" t="s">
        <v>61</v>
      </c>
      <c r="K339" t="s">
        <v>62</v>
      </c>
      <c r="L339">
        <v>40</v>
      </c>
      <c r="N339" t="str">
        <f t="shared" si="14"/>
        <v>0</v>
      </c>
      <c r="O339">
        <v>40</v>
      </c>
      <c r="P339" t="s">
        <v>63</v>
      </c>
      <c r="Q339" t="s">
        <v>64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71</v>
      </c>
      <c r="AK339" t="s">
        <v>61</v>
      </c>
      <c r="AL339" t="s">
        <v>61</v>
      </c>
      <c r="AM339" t="s">
        <v>61</v>
      </c>
      <c r="AN339" t="s">
        <v>86</v>
      </c>
      <c r="AO339" t="s">
        <v>81</v>
      </c>
      <c r="AP339" t="b">
        <v>0</v>
      </c>
      <c r="AQ339" t="b">
        <v>0</v>
      </c>
      <c r="AR339" t="s">
        <v>74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227</v>
      </c>
      <c r="B340" t="s">
        <v>447</v>
      </c>
      <c r="C340" t="str">
        <f>"0300430"</f>
        <v>0300430</v>
      </c>
      <c r="D340" t="s">
        <v>132</v>
      </c>
      <c r="E340" t="s">
        <v>132</v>
      </c>
      <c r="F340" t="s">
        <v>348</v>
      </c>
      <c r="G340" t="s">
        <v>89</v>
      </c>
      <c r="H340" t="str">
        <f>"08001"</f>
        <v>08001</v>
      </c>
      <c r="I340" t="s">
        <v>61</v>
      </c>
      <c r="K340" t="s">
        <v>62</v>
      </c>
      <c r="L340">
        <v>40</v>
      </c>
      <c r="N340" t="str">
        <f t="shared" si="14"/>
        <v>0</v>
      </c>
      <c r="O340">
        <v>40</v>
      </c>
      <c r="P340" t="s">
        <v>63</v>
      </c>
      <c r="Q340" t="s">
        <v>64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71</v>
      </c>
      <c r="AK340" t="s">
        <v>61</v>
      </c>
      <c r="AL340" t="s">
        <v>61</v>
      </c>
      <c r="AM340" t="s">
        <v>61</v>
      </c>
      <c r="AN340" t="s">
        <v>86</v>
      </c>
      <c r="AO340" t="s">
        <v>81</v>
      </c>
      <c r="AP340" t="b">
        <v>0</v>
      </c>
      <c r="AQ340" t="b">
        <v>0</v>
      </c>
      <c r="AR340" t="s">
        <v>74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227</v>
      </c>
      <c r="B341" t="s">
        <v>230</v>
      </c>
      <c r="C341" t="str">
        <f>"0101310"</f>
        <v>0101310</v>
      </c>
      <c r="D341" t="s">
        <v>75</v>
      </c>
      <c r="E341" t="s">
        <v>75</v>
      </c>
      <c r="F341" t="s">
        <v>233</v>
      </c>
      <c r="G341" t="s">
        <v>60</v>
      </c>
      <c r="H341">
        <v>29001</v>
      </c>
      <c r="I341" t="s">
        <v>61</v>
      </c>
      <c r="K341" t="s">
        <v>62</v>
      </c>
      <c r="L341">
        <v>25</v>
      </c>
      <c r="N341" t="str">
        <f t="shared" si="14"/>
        <v>0</v>
      </c>
      <c r="O341">
        <v>25</v>
      </c>
      <c r="P341" t="s">
        <v>63</v>
      </c>
      <c r="Q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72</v>
      </c>
      <c r="AO341" t="s">
        <v>73</v>
      </c>
      <c r="AP341" t="b">
        <v>0</v>
      </c>
      <c r="AQ341" t="b">
        <v>0</v>
      </c>
      <c r="AR341" t="s">
        <v>74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227</v>
      </c>
      <c r="B342" t="s">
        <v>243</v>
      </c>
      <c r="C342">
        <v>1304300</v>
      </c>
      <c r="D342" t="s">
        <v>132</v>
      </c>
      <c r="E342" t="s">
        <v>132</v>
      </c>
      <c r="F342" t="s">
        <v>241</v>
      </c>
      <c r="G342" t="s">
        <v>448</v>
      </c>
      <c r="H342" t="str">
        <f>"01001"</f>
        <v>01001</v>
      </c>
      <c r="I342" t="s">
        <v>61</v>
      </c>
      <c r="K342" t="s">
        <v>62</v>
      </c>
      <c r="L342">
        <v>12</v>
      </c>
      <c r="N342" t="str">
        <f t="shared" si="14"/>
        <v>0</v>
      </c>
      <c r="O342">
        <v>12</v>
      </c>
      <c r="P342" t="s">
        <v>95</v>
      </c>
      <c r="Q342" t="s">
        <v>65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72</v>
      </c>
      <c r="AO342" t="s">
        <v>73</v>
      </c>
      <c r="AP342" t="b">
        <v>0</v>
      </c>
      <c r="AQ342" t="b">
        <v>0</v>
      </c>
      <c r="AR342" t="s">
        <v>74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227</v>
      </c>
      <c r="B343" t="s">
        <v>449</v>
      </c>
      <c r="C343">
        <v>1300310</v>
      </c>
      <c r="D343" t="s">
        <v>83</v>
      </c>
      <c r="E343" t="s">
        <v>83</v>
      </c>
      <c r="F343" t="s">
        <v>241</v>
      </c>
      <c r="G343" t="s">
        <v>92</v>
      </c>
      <c r="H343" t="str">
        <f>"01001"</f>
        <v>01001</v>
      </c>
      <c r="I343" t="s">
        <v>61</v>
      </c>
      <c r="K343" t="s">
        <v>62</v>
      </c>
      <c r="L343">
        <v>25</v>
      </c>
      <c r="N343" t="str">
        <f t="shared" si="14"/>
        <v>0</v>
      </c>
      <c r="O343">
        <v>25</v>
      </c>
      <c r="P343" t="s">
        <v>93</v>
      </c>
      <c r="Q343" t="s">
        <v>64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71</v>
      </c>
      <c r="AK343" t="s">
        <v>61</v>
      </c>
      <c r="AL343" t="s">
        <v>61</v>
      </c>
      <c r="AM343" t="s">
        <v>61</v>
      </c>
      <c r="AN343" t="s">
        <v>72</v>
      </c>
      <c r="AO343" t="s">
        <v>73</v>
      </c>
      <c r="AP343" t="b">
        <v>0</v>
      </c>
      <c r="AQ343" t="b">
        <v>0</v>
      </c>
      <c r="AR343" t="s">
        <v>74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227</v>
      </c>
      <c r="B344" t="s">
        <v>450</v>
      </c>
      <c r="C344">
        <v>1302490</v>
      </c>
      <c r="D344" t="s">
        <v>75</v>
      </c>
      <c r="E344" t="s">
        <v>75</v>
      </c>
      <c r="F344" t="s">
        <v>241</v>
      </c>
      <c r="G344" t="s">
        <v>451</v>
      </c>
      <c r="H344" t="str">
        <f>"08001"</f>
        <v>08001</v>
      </c>
      <c r="I344" t="s">
        <v>61</v>
      </c>
      <c r="K344" t="s">
        <v>62</v>
      </c>
      <c r="L344">
        <v>25</v>
      </c>
      <c r="N344" t="str">
        <f t="shared" si="14"/>
        <v>0</v>
      </c>
      <c r="O344">
        <v>25</v>
      </c>
      <c r="P344" t="s">
        <v>63</v>
      </c>
      <c r="Q344" t="s">
        <v>64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230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71</v>
      </c>
      <c r="AK344" t="s">
        <v>61</v>
      </c>
      <c r="AL344" t="s">
        <v>61</v>
      </c>
      <c r="AM344" t="s">
        <v>61</v>
      </c>
      <c r="AN344" t="s">
        <v>72</v>
      </c>
      <c r="AO344" t="s">
        <v>73</v>
      </c>
      <c r="AP344" t="b">
        <v>0</v>
      </c>
      <c r="AQ344" t="b">
        <v>0</v>
      </c>
      <c r="AR344" t="s">
        <v>74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227</v>
      </c>
      <c r="B345" t="s">
        <v>230</v>
      </c>
      <c r="C345" t="str">
        <f>"0101310"</f>
        <v>0101310</v>
      </c>
      <c r="D345" t="s">
        <v>58</v>
      </c>
      <c r="E345" t="s">
        <v>58</v>
      </c>
      <c r="F345" t="s">
        <v>233</v>
      </c>
      <c r="G345" t="s">
        <v>76</v>
      </c>
      <c r="H345">
        <v>29001</v>
      </c>
      <c r="I345" t="s">
        <v>61</v>
      </c>
      <c r="K345" t="s">
        <v>62</v>
      </c>
      <c r="L345">
        <v>25</v>
      </c>
      <c r="N345" t="str">
        <f t="shared" si="14"/>
        <v>0</v>
      </c>
      <c r="O345">
        <v>25</v>
      </c>
      <c r="P345" t="s">
        <v>63</v>
      </c>
      <c r="Q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72</v>
      </c>
      <c r="AO345" t="s">
        <v>73</v>
      </c>
      <c r="AP345" t="b">
        <v>0</v>
      </c>
      <c r="AQ345" t="b">
        <v>0</v>
      </c>
      <c r="AR345" t="s">
        <v>74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227</v>
      </c>
      <c r="B346" t="s">
        <v>452</v>
      </c>
      <c r="C346">
        <v>1302460</v>
      </c>
      <c r="D346" t="s">
        <v>75</v>
      </c>
      <c r="E346" t="s">
        <v>75</v>
      </c>
      <c r="F346" t="s">
        <v>241</v>
      </c>
      <c r="G346" t="s">
        <v>451</v>
      </c>
      <c r="H346" t="str">
        <f>"08001"</f>
        <v>08001</v>
      </c>
      <c r="I346" t="s">
        <v>61</v>
      </c>
      <c r="K346" t="s">
        <v>62</v>
      </c>
      <c r="L346">
        <v>25</v>
      </c>
      <c r="N346" t="str">
        <f t="shared" si="14"/>
        <v>0</v>
      </c>
      <c r="O346">
        <v>25</v>
      </c>
      <c r="P346" t="s">
        <v>63</v>
      </c>
      <c r="Q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230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72</v>
      </c>
      <c r="AO346" t="s">
        <v>73</v>
      </c>
      <c r="AP346" t="b">
        <v>0</v>
      </c>
      <c r="AQ346" t="b">
        <v>0</v>
      </c>
      <c r="AR346" t="s">
        <v>74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227</v>
      </c>
      <c r="B347" t="s">
        <v>453</v>
      </c>
      <c r="C347">
        <v>1302470</v>
      </c>
      <c r="D347" t="s">
        <v>75</v>
      </c>
      <c r="E347" t="s">
        <v>75</v>
      </c>
      <c r="F347" t="s">
        <v>241</v>
      </c>
      <c r="G347" t="s">
        <v>451</v>
      </c>
      <c r="H347" t="str">
        <f>"08001"</f>
        <v>08001</v>
      </c>
      <c r="I347" t="s">
        <v>61</v>
      </c>
      <c r="K347" t="s">
        <v>62</v>
      </c>
      <c r="L347">
        <v>25</v>
      </c>
      <c r="N347" t="str">
        <f t="shared" si="14"/>
        <v>0</v>
      </c>
      <c r="O347">
        <v>25</v>
      </c>
      <c r="P347" t="s">
        <v>63</v>
      </c>
      <c r="Q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72</v>
      </c>
      <c r="AO347" t="s">
        <v>81</v>
      </c>
      <c r="AP347" t="b">
        <v>0</v>
      </c>
      <c r="AQ347" t="b">
        <v>0</v>
      </c>
      <c r="AR347" t="s">
        <v>74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227</v>
      </c>
      <c r="B348" t="s">
        <v>454</v>
      </c>
      <c r="C348">
        <v>1302480</v>
      </c>
      <c r="D348" t="s">
        <v>75</v>
      </c>
      <c r="E348" t="s">
        <v>75</v>
      </c>
      <c r="F348" t="s">
        <v>241</v>
      </c>
      <c r="G348" t="s">
        <v>451</v>
      </c>
      <c r="H348" t="str">
        <f>"08001"</f>
        <v>08001</v>
      </c>
      <c r="I348" t="s">
        <v>61</v>
      </c>
      <c r="K348" t="s">
        <v>62</v>
      </c>
      <c r="L348">
        <v>25</v>
      </c>
      <c r="N348" t="str">
        <f t="shared" si="14"/>
        <v>0</v>
      </c>
      <c r="O348">
        <v>25</v>
      </c>
      <c r="P348" t="s">
        <v>63</v>
      </c>
      <c r="Q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230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72</v>
      </c>
      <c r="AO348" t="s">
        <v>73</v>
      </c>
      <c r="AP348" t="b">
        <v>0</v>
      </c>
      <c r="AQ348" t="b">
        <v>0</v>
      </c>
      <c r="AR348" t="s">
        <v>74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227</v>
      </c>
      <c r="B349" t="s">
        <v>228</v>
      </c>
      <c r="C349" t="str">
        <f>"0101300"</f>
        <v>0101300</v>
      </c>
      <c r="D349" t="s">
        <v>75</v>
      </c>
      <c r="E349" t="s">
        <v>75</v>
      </c>
      <c r="F349" t="s">
        <v>233</v>
      </c>
      <c r="G349" t="s">
        <v>291</v>
      </c>
      <c r="H349">
        <v>29001</v>
      </c>
      <c r="I349" t="s">
        <v>61</v>
      </c>
      <c r="K349" t="s">
        <v>62</v>
      </c>
      <c r="L349">
        <v>30</v>
      </c>
      <c r="M349" t="str">
        <f>"0"</f>
        <v>0</v>
      </c>
      <c r="N349" t="str">
        <f t="shared" si="14"/>
        <v>0</v>
      </c>
      <c r="O349">
        <v>30</v>
      </c>
      <c r="P349" t="s">
        <v>63</v>
      </c>
      <c r="Q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72</v>
      </c>
      <c r="AO349" t="s">
        <v>73</v>
      </c>
      <c r="AP349" t="b">
        <v>0</v>
      </c>
      <c r="AQ349" t="b">
        <v>0</v>
      </c>
      <c r="AR349" t="s">
        <v>74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227</v>
      </c>
      <c r="B350" t="s">
        <v>443</v>
      </c>
      <c r="C350" t="str">
        <f>"0108320"</f>
        <v>0108320</v>
      </c>
      <c r="D350" t="s">
        <v>75</v>
      </c>
      <c r="E350" t="s">
        <v>75</v>
      </c>
      <c r="F350" t="s">
        <v>229</v>
      </c>
      <c r="G350" t="s">
        <v>133</v>
      </c>
      <c r="H350">
        <v>11002</v>
      </c>
      <c r="I350" t="s">
        <v>61</v>
      </c>
      <c r="K350" t="s">
        <v>62</v>
      </c>
      <c r="L350">
        <v>25</v>
      </c>
      <c r="N350" t="str">
        <f t="shared" si="14"/>
        <v>0</v>
      </c>
      <c r="O350">
        <v>25</v>
      </c>
      <c r="P350" t="s">
        <v>63</v>
      </c>
      <c r="Q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230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72</v>
      </c>
      <c r="AO350" t="s">
        <v>73</v>
      </c>
      <c r="AP350" t="b">
        <v>0</v>
      </c>
      <c r="AQ350" t="b">
        <v>0</v>
      </c>
      <c r="AR350" t="s">
        <v>74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227</v>
      </c>
      <c r="B351" t="s">
        <v>442</v>
      </c>
      <c r="C351" t="str">
        <f>"0108310"</f>
        <v>0108310</v>
      </c>
      <c r="D351" t="s">
        <v>75</v>
      </c>
      <c r="E351" t="s">
        <v>75</v>
      </c>
      <c r="F351" t="s">
        <v>229</v>
      </c>
      <c r="G351" t="s">
        <v>133</v>
      </c>
      <c r="H351">
        <v>11002</v>
      </c>
      <c r="I351" t="s">
        <v>61</v>
      </c>
      <c r="K351" t="s">
        <v>62</v>
      </c>
      <c r="L351">
        <v>30</v>
      </c>
      <c r="N351" t="str">
        <f t="shared" si="14"/>
        <v>0</v>
      </c>
      <c r="O351">
        <v>30</v>
      </c>
      <c r="P351" t="s">
        <v>63</v>
      </c>
      <c r="Q351" t="s">
        <v>65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72</v>
      </c>
      <c r="AO351" t="s">
        <v>73</v>
      </c>
      <c r="AP351" t="b">
        <v>0</v>
      </c>
      <c r="AQ351" t="b">
        <v>0</v>
      </c>
      <c r="AR351" t="s">
        <v>74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212</v>
      </c>
      <c r="B352" t="s">
        <v>455</v>
      </c>
      <c r="C352">
        <v>1207300</v>
      </c>
      <c r="D352" t="s">
        <v>148</v>
      </c>
      <c r="E352" t="s">
        <v>148</v>
      </c>
      <c r="F352" t="s">
        <v>223</v>
      </c>
      <c r="G352" t="s">
        <v>172</v>
      </c>
      <c r="H352" t="str">
        <f>"09008"</f>
        <v>09008</v>
      </c>
      <c r="I352" t="s">
        <v>61</v>
      </c>
      <c r="K352" t="s">
        <v>62</v>
      </c>
      <c r="L352">
        <v>30</v>
      </c>
      <c r="M352" t="str">
        <f t="shared" ref="M352:M357" si="15">"0"</f>
        <v>0</v>
      </c>
      <c r="N352" t="str">
        <f t="shared" si="14"/>
        <v>0</v>
      </c>
      <c r="O352">
        <v>30</v>
      </c>
      <c r="P352" t="s">
        <v>63</v>
      </c>
      <c r="Q352" t="s">
        <v>65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72</v>
      </c>
      <c r="AO352" t="s">
        <v>73</v>
      </c>
      <c r="AP352" t="b">
        <v>0</v>
      </c>
      <c r="AQ352" t="b">
        <v>0</v>
      </c>
      <c r="AR352" t="s">
        <v>74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212</v>
      </c>
      <c r="B353" t="s">
        <v>218</v>
      </c>
      <c r="C353">
        <v>1206310</v>
      </c>
      <c r="D353" t="s">
        <v>152</v>
      </c>
      <c r="E353" t="s">
        <v>152</v>
      </c>
      <c r="F353" t="s">
        <v>219</v>
      </c>
      <c r="G353" t="s">
        <v>282</v>
      </c>
      <c r="H353" t="str">
        <f>"09009"</f>
        <v>09009</v>
      </c>
      <c r="I353" t="s">
        <v>61</v>
      </c>
      <c r="K353" t="s">
        <v>62</v>
      </c>
      <c r="L353">
        <v>25</v>
      </c>
      <c r="M353" t="str">
        <f t="shared" si="15"/>
        <v>0</v>
      </c>
      <c r="N353" t="str">
        <f t="shared" si="14"/>
        <v>0</v>
      </c>
      <c r="O353">
        <v>25</v>
      </c>
      <c r="P353" t="s">
        <v>63</v>
      </c>
      <c r="Q353" t="s">
        <v>65</v>
      </c>
      <c r="R353" t="s">
        <v>65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72</v>
      </c>
      <c r="AO353" t="s">
        <v>73</v>
      </c>
      <c r="AP353" t="b">
        <v>0</v>
      </c>
      <c r="AQ353" t="b">
        <v>0</v>
      </c>
      <c r="AR353" t="s">
        <v>74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212</v>
      </c>
      <c r="B354" t="s">
        <v>456</v>
      </c>
      <c r="C354">
        <v>1202310</v>
      </c>
      <c r="D354" t="s">
        <v>75</v>
      </c>
      <c r="E354" t="s">
        <v>75</v>
      </c>
      <c r="F354" t="s">
        <v>79</v>
      </c>
      <c r="G354" t="s">
        <v>118</v>
      </c>
      <c r="H354" t="str">
        <f>"09006"</f>
        <v>09006</v>
      </c>
      <c r="I354" t="s">
        <v>61</v>
      </c>
      <c r="K354" t="s">
        <v>62</v>
      </c>
      <c r="L354">
        <v>30</v>
      </c>
      <c r="M354" t="str">
        <f t="shared" si="15"/>
        <v>0</v>
      </c>
      <c r="N354" t="str">
        <f t="shared" si="14"/>
        <v>0</v>
      </c>
      <c r="O354">
        <v>30</v>
      </c>
      <c r="P354" t="s">
        <v>63</v>
      </c>
      <c r="Q354" t="s">
        <v>64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72</v>
      </c>
      <c r="AO354" t="s">
        <v>73</v>
      </c>
      <c r="AP354" t="b">
        <v>0</v>
      </c>
      <c r="AQ354" t="b">
        <v>0</v>
      </c>
      <c r="AR354" t="s">
        <v>74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208</v>
      </c>
      <c r="B355" t="s">
        <v>370</v>
      </c>
      <c r="C355" t="str">
        <f>"0708340"</f>
        <v>0708340</v>
      </c>
      <c r="D355" t="s">
        <v>148</v>
      </c>
      <c r="E355" t="s">
        <v>148</v>
      </c>
      <c r="G355" t="s">
        <v>85</v>
      </c>
      <c r="H355">
        <v>10006</v>
      </c>
      <c r="I355" t="s">
        <v>61</v>
      </c>
      <c r="K355" t="s">
        <v>62</v>
      </c>
      <c r="L355">
        <v>33</v>
      </c>
      <c r="M355" t="str">
        <f t="shared" si="15"/>
        <v>0</v>
      </c>
      <c r="N355" t="str">
        <f t="shared" si="14"/>
        <v>0</v>
      </c>
      <c r="O355">
        <v>33</v>
      </c>
      <c r="P355" t="s">
        <v>63</v>
      </c>
      <c r="Q355" t="s">
        <v>65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230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72</v>
      </c>
      <c r="AO355" t="s">
        <v>188</v>
      </c>
      <c r="AP355" t="b">
        <v>0</v>
      </c>
      <c r="AQ355" t="b">
        <v>0</v>
      </c>
      <c r="AR355" t="s">
        <v>74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208</v>
      </c>
      <c r="B356" t="s">
        <v>211</v>
      </c>
      <c r="C356" t="str">
        <f>"0708350"</f>
        <v>0708350</v>
      </c>
      <c r="D356" t="s">
        <v>231</v>
      </c>
      <c r="E356" t="s">
        <v>231</v>
      </c>
      <c r="G356" t="s">
        <v>85</v>
      </c>
      <c r="H356">
        <v>10005</v>
      </c>
      <c r="I356" t="s">
        <v>61</v>
      </c>
      <c r="K356" t="s">
        <v>62</v>
      </c>
      <c r="L356">
        <v>30</v>
      </c>
      <c r="M356" t="str">
        <f t="shared" si="15"/>
        <v>0</v>
      </c>
      <c r="N356" t="str">
        <f t="shared" si="14"/>
        <v>0</v>
      </c>
      <c r="O356">
        <v>30</v>
      </c>
      <c r="P356" t="s">
        <v>63</v>
      </c>
      <c r="Q356" t="s">
        <v>65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72</v>
      </c>
      <c r="AO356" t="s">
        <v>188</v>
      </c>
      <c r="AP356" t="b">
        <v>0</v>
      </c>
      <c r="AQ356" t="b">
        <v>0</v>
      </c>
      <c r="AR356" t="s">
        <v>74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96</v>
      </c>
      <c r="B357" t="s">
        <v>264</v>
      </c>
      <c r="C357">
        <v>1005380</v>
      </c>
      <c r="D357" t="s">
        <v>75</v>
      </c>
      <c r="E357" t="s">
        <v>75</v>
      </c>
      <c r="G357" t="s">
        <v>319</v>
      </c>
      <c r="H357">
        <v>42002</v>
      </c>
      <c r="I357" t="s">
        <v>61</v>
      </c>
      <c r="K357" t="s">
        <v>62</v>
      </c>
      <c r="L357">
        <v>30</v>
      </c>
      <c r="M357" t="str">
        <f t="shared" si="15"/>
        <v>0</v>
      </c>
      <c r="N357" t="str">
        <f t="shared" si="14"/>
        <v>0</v>
      </c>
      <c r="O357">
        <v>30</v>
      </c>
      <c r="P357" t="s">
        <v>63</v>
      </c>
      <c r="Q357" t="s">
        <v>64</v>
      </c>
      <c r="R357" t="s">
        <v>65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230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72</v>
      </c>
      <c r="AO357" t="s">
        <v>73</v>
      </c>
      <c r="AP357" t="b">
        <v>0</v>
      </c>
      <c r="AQ357" t="b">
        <v>0</v>
      </c>
      <c r="AR357" t="s">
        <v>74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208</v>
      </c>
      <c r="B358" t="s">
        <v>262</v>
      </c>
      <c r="C358" t="str">
        <f>"0703320"</f>
        <v>0703320</v>
      </c>
      <c r="D358" t="s">
        <v>75</v>
      </c>
      <c r="E358" t="s">
        <v>75</v>
      </c>
      <c r="F358" t="s">
        <v>210</v>
      </c>
      <c r="G358" t="s">
        <v>158</v>
      </c>
      <c r="H358">
        <v>10003</v>
      </c>
      <c r="I358" t="s">
        <v>61</v>
      </c>
      <c r="K358" t="s">
        <v>62</v>
      </c>
      <c r="L358">
        <v>30</v>
      </c>
      <c r="N358" t="str">
        <f t="shared" si="14"/>
        <v>0</v>
      </c>
      <c r="O358">
        <v>30</v>
      </c>
      <c r="P358" t="s">
        <v>63</v>
      </c>
      <c r="Q358" t="s">
        <v>65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72</v>
      </c>
      <c r="AO358" t="s">
        <v>73</v>
      </c>
      <c r="AP358" t="b">
        <v>0</v>
      </c>
      <c r="AQ358" t="b">
        <v>0</v>
      </c>
      <c r="AR358" t="s">
        <v>74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182</v>
      </c>
      <c r="B359" t="s">
        <v>196</v>
      </c>
      <c r="C359">
        <v>1008350</v>
      </c>
      <c r="D359" t="s">
        <v>148</v>
      </c>
      <c r="E359" t="s">
        <v>148</v>
      </c>
      <c r="F359" t="s">
        <v>197</v>
      </c>
      <c r="G359" t="s">
        <v>457</v>
      </c>
      <c r="H359" t="str">
        <f>"03002"</f>
        <v>03002</v>
      </c>
      <c r="I359" t="s">
        <v>61</v>
      </c>
      <c r="K359" t="s">
        <v>62</v>
      </c>
      <c r="L359">
        <v>25</v>
      </c>
      <c r="M359" t="str">
        <f t="shared" ref="M359:M367" si="16">"0"</f>
        <v>0</v>
      </c>
      <c r="N359" t="str">
        <f t="shared" si="14"/>
        <v>0</v>
      </c>
      <c r="O359">
        <v>25</v>
      </c>
      <c r="P359" t="s">
        <v>63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72</v>
      </c>
      <c r="AO359" t="s">
        <v>73</v>
      </c>
      <c r="AP359" t="b">
        <v>0</v>
      </c>
      <c r="AQ359" t="b">
        <v>0</v>
      </c>
      <c r="AR359" t="s">
        <v>74</v>
      </c>
      <c r="AS359" t="b">
        <v>0</v>
      </c>
      <c r="AT359" t="s">
        <v>90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96</v>
      </c>
      <c r="B360" t="s">
        <v>199</v>
      </c>
      <c r="C360">
        <v>1001560</v>
      </c>
      <c r="D360" t="s">
        <v>75</v>
      </c>
      <c r="E360" t="s">
        <v>75</v>
      </c>
      <c r="F360" t="s">
        <v>200</v>
      </c>
      <c r="G360" t="s">
        <v>458</v>
      </c>
      <c r="H360">
        <v>42003</v>
      </c>
      <c r="I360" t="s">
        <v>61</v>
      </c>
      <c r="K360" t="s">
        <v>62</v>
      </c>
      <c r="L360">
        <v>30</v>
      </c>
      <c r="M360" t="str">
        <f t="shared" si="16"/>
        <v>0</v>
      </c>
      <c r="N360" t="str">
        <f t="shared" si="14"/>
        <v>0</v>
      </c>
      <c r="O360">
        <v>30</v>
      </c>
      <c r="P360" t="s">
        <v>63</v>
      </c>
      <c r="Q360" t="s">
        <v>64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72</v>
      </c>
      <c r="AO360" t="s">
        <v>73</v>
      </c>
      <c r="AP360" t="b">
        <v>0</v>
      </c>
      <c r="AQ360" t="b">
        <v>0</v>
      </c>
      <c r="AR360" t="s">
        <v>74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182</v>
      </c>
      <c r="B361" t="s">
        <v>192</v>
      </c>
      <c r="C361">
        <v>1000410</v>
      </c>
      <c r="D361" t="s">
        <v>231</v>
      </c>
      <c r="E361" t="s">
        <v>231</v>
      </c>
      <c r="F361" t="s">
        <v>270</v>
      </c>
      <c r="G361" t="s">
        <v>459</v>
      </c>
      <c r="H361">
        <v>13005</v>
      </c>
      <c r="I361" t="s">
        <v>61</v>
      </c>
      <c r="K361" t="s">
        <v>62</v>
      </c>
      <c r="L361">
        <v>26</v>
      </c>
      <c r="M361" t="str">
        <f t="shared" si="16"/>
        <v>0</v>
      </c>
      <c r="N361" t="str">
        <f t="shared" si="14"/>
        <v>0</v>
      </c>
      <c r="O361">
        <v>26</v>
      </c>
      <c r="P361" t="s">
        <v>63</v>
      </c>
      <c r="Q361" t="s">
        <v>65</v>
      </c>
      <c r="R361" t="s">
        <v>65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72</v>
      </c>
      <c r="AO361" t="s">
        <v>73</v>
      </c>
      <c r="AP361" t="b">
        <v>0</v>
      </c>
      <c r="AQ361" t="b">
        <v>0</v>
      </c>
      <c r="AR361" t="s">
        <v>195</v>
      </c>
      <c r="AS361" t="b">
        <v>0</v>
      </c>
      <c r="AT361" t="s">
        <v>90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182</v>
      </c>
      <c r="B362" t="s">
        <v>192</v>
      </c>
      <c r="C362">
        <v>1000410</v>
      </c>
      <c r="D362" t="s">
        <v>83</v>
      </c>
      <c r="E362" t="s">
        <v>83</v>
      </c>
      <c r="F362" t="s">
        <v>193</v>
      </c>
      <c r="G362" t="s">
        <v>460</v>
      </c>
      <c r="H362">
        <v>13003</v>
      </c>
      <c r="I362" t="s">
        <v>61</v>
      </c>
      <c r="K362" t="s">
        <v>62</v>
      </c>
      <c r="L362">
        <v>26</v>
      </c>
      <c r="M362" t="str">
        <f t="shared" si="16"/>
        <v>0</v>
      </c>
      <c r="N362" t="str">
        <f t="shared" si="14"/>
        <v>0</v>
      </c>
      <c r="O362">
        <v>26</v>
      </c>
      <c r="P362" t="s">
        <v>63</v>
      </c>
      <c r="Q362" t="s">
        <v>65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72</v>
      </c>
      <c r="AO362" t="s">
        <v>73</v>
      </c>
      <c r="AP362" t="b">
        <v>0</v>
      </c>
      <c r="AQ362" t="b">
        <v>0</v>
      </c>
      <c r="AR362" t="s">
        <v>195</v>
      </c>
      <c r="AS362" t="b">
        <v>0</v>
      </c>
      <c r="AT362" t="s">
        <v>90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182</v>
      </c>
      <c r="B363" t="s">
        <v>341</v>
      </c>
      <c r="C363">
        <v>1000410</v>
      </c>
      <c r="D363" t="s">
        <v>148</v>
      </c>
      <c r="E363" t="s">
        <v>148</v>
      </c>
      <c r="G363" t="s">
        <v>461</v>
      </c>
      <c r="H363">
        <v>13004</v>
      </c>
      <c r="I363" t="s">
        <v>61</v>
      </c>
      <c r="K363" t="s">
        <v>62</v>
      </c>
      <c r="L363">
        <v>26</v>
      </c>
      <c r="M363" t="str">
        <f t="shared" si="16"/>
        <v>0</v>
      </c>
      <c r="N363" t="str">
        <f t="shared" si="14"/>
        <v>0</v>
      </c>
      <c r="O363">
        <v>26</v>
      </c>
      <c r="P363" t="s">
        <v>63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230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72</v>
      </c>
      <c r="AO363" t="s">
        <v>188</v>
      </c>
      <c r="AP363" t="b">
        <v>0</v>
      </c>
      <c r="AQ363" t="b">
        <v>0</v>
      </c>
      <c r="AR363" t="s">
        <v>195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96</v>
      </c>
      <c r="B364" t="s">
        <v>375</v>
      </c>
      <c r="C364">
        <v>1209825</v>
      </c>
      <c r="D364" t="s">
        <v>75</v>
      </c>
      <c r="E364" t="s">
        <v>75</v>
      </c>
      <c r="F364" t="s">
        <v>162</v>
      </c>
      <c r="G364" t="s">
        <v>118</v>
      </c>
      <c r="H364" t="str">
        <f>"09001"</f>
        <v>09001</v>
      </c>
      <c r="I364" t="s">
        <v>61</v>
      </c>
      <c r="K364" t="s">
        <v>62</v>
      </c>
      <c r="L364">
        <v>30</v>
      </c>
      <c r="M364" t="str">
        <f t="shared" si="16"/>
        <v>0</v>
      </c>
      <c r="N364" t="str">
        <f t="shared" si="14"/>
        <v>0</v>
      </c>
      <c r="O364">
        <v>30</v>
      </c>
      <c r="P364" t="s">
        <v>63</v>
      </c>
      <c r="Q364" t="s">
        <v>64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72</v>
      </c>
      <c r="AO364" t="s">
        <v>73</v>
      </c>
      <c r="AP364" t="b">
        <v>0</v>
      </c>
      <c r="AQ364" t="b">
        <v>0</v>
      </c>
      <c r="AR364" t="s">
        <v>74</v>
      </c>
      <c r="AS364" t="b">
        <v>0</v>
      </c>
      <c r="AT364" t="s">
        <v>90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182</v>
      </c>
      <c r="B365" t="s">
        <v>187</v>
      </c>
      <c r="C365">
        <v>1001370</v>
      </c>
      <c r="D365" t="s">
        <v>148</v>
      </c>
      <c r="E365" t="s">
        <v>148</v>
      </c>
      <c r="F365" t="s">
        <v>340</v>
      </c>
      <c r="G365" t="s">
        <v>462</v>
      </c>
      <c r="H365">
        <v>10004</v>
      </c>
      <c r="I365" t="s">
        <v>61</v>
      </c>
      <c r="K365" t="s">
        <v>62</v>
      </c>
      <c r="L365">
        <v>25</v>
      </c>
      <c r="M365" t="str">
        <f t="shared" si="16"/>
        <v>0</v>
      </c>
      <c r="N365" t="str">
        <f t="shared" si="14"/>
        <v>0</v>
      </c>
      <c r="O365">
        <v>25</v>
      </c>
      <c r="P365" t="s">
        <v>63</v>
      </c>
      <c r="Q365" t="s">
        <v>65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72</v>
      </c>
      <c r="AO365" t="s">
        <v>188</v>
      </c>
      <c r="AP365" t="b">
        <v>0</v>
      </c>
      <c r="AQ365" t="b">
        <v>0</v>
      </c>
      <c r="AR365" t="s">
        <v>74</v>
      </c>
      <c r="AS365" t="b">
        <v>0</v>
      </c>
      <c r="AT365" t="s">
        <v>90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182</v>
      </c>
      <c r="B366" t="s">
        <v>184</v>
      </c>
      <c r="C366">
        <v>1001340</v>
      </c>
      <c r="D366" t="s">
        <v>231</v>
      </c>
      <c r="E366" t="s">
        <v>231</v>
      </c>
      <c r="G366" t="s">
        <v>60</v>
      </c>
      <c r="H366">
        <v>25060</v>
      </c>
      <c r="I366" t="s">
        <v>61</v>
      </c>
      <c r="K366" t="s">
        <v>62</v>
      </c>
      <c r="L366">
        <v>25</v>
      </c>
      <c r="M366" t="str">
        <f t="shared" si="16"/>
        <v>0</v>
      </c>
      <c r="N366" t="str">
        <f t="shared" si="14"/>
        <v>0</v>
      </c>
      <c r="O366">
        <v>25</v>
      </c>
      <c r="P366" t="s">
        <v>63</v>
      </c>
      <c r="Q366" t="s">
        <v>65</v>
      </c>
      <c r="R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>
        <v>230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72</v>
      </c>
      <c r="AO366" t="s">
        <v>73</v>
      </c>
      <c r="AP366" t="b">
        <v>0</v>
      </c>
      <c r="AQ366" t="b">
        <v>0</v>
      </c>
      <c r="AR366" t="s">
        <v>74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182</v>
      </c>
      <c r="B367" t="s">
        <v>344</v>
      </c>
      <c r="C367">
        <v>1001310</v>
      </c>
      <c r="D367" t="s">
        <v>231</v>
      </c>
      <c r="E367" t="s">
        <v>231</v>
      </c>
      <c r="F367" t="s">
        <v>203</v>
      </c>
      <c r="G367" t="s">
        <v>462</v>
      </c>
      <c r="H367">
        <v>42004</v>
      </c>
      <c r="I367" t="s">
        <v>61</v>
      </c>
      <c r="K367" t="s">
        <v>62</v>
      </c>
      <c r="L367">
        <v>25</v>
      </c>
      <c r="M367" t="str">
        <f t="shared" si="16"/>
        <v>0</v>
      </c>
      <c r="N367" t="str">
        <f t="shared" si="14"/>
        <v>0</v>
      </c>
      <c r="O367">
        <v>25</v>
      </c>
      <c r="P367" t="s">
        <v>63</v>
      </c>
      <c r="Q367" t="s">
        <v>65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72</v>
      </c>
      <c r="AO367" t="s">
        <v>73</v>
      </c>
      <c r="AP367" t="b">
        <v>0</v>
      </c>
      <c r="AQ367" t="b">
        <v>0</v>
      </c>
      <c r="AR367" t="s">
        <v>74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176</v>
      </c>
      <c r="B368" t="s">
        <v>463</v>
      </c>
      <c r="C368" t="str">
        <f>"0500300"</f>
        <v>0500300</v>
      </c>
      <c r="D368" t="s">
        <v>75</v>
      </c>
      <c r="E368" t="s">
        <v>75</v>
      </c>
      <c r="F368" t="s">
        <v>464</v>
      </c>
      <c r="G368" t="s">
        <v>428</v>
      </c>
      <c r="H368">
        <v>19017</v>
      </c>
      <c r="I368" t="s">
        <v>61</v>
      </c>
      <c r="K368" t="s">
        <v>62</v>
      </c>
      <c r="L368">
        <v>25</v>
      </c>
      <c r="N368" t="str">
        <f t="shared" si="14"/>
        <v>0</v>
      </c>
      <c r="O368">
        <v>25</v>
      </c>
      <c r="P368" t="s">
        <v>93</v>
      </c>
      <c r="Q368" t="s">
        <v>65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0</v>
      </c>
      <c r="Y368" t="b">
        <v>1</v>
      </c>
      <c r="Z368" t="b">
        <v>1</v>
      </c>
      <c r="AA368">
        <v>103</v>
      </c>
      <c r="AB368">
        <v>230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86</v>
      </c>
      <c r="AO368" t="s">
        <v>81</v>
      </c>
      <c r="AP368" t="b">
        <v>0</v>
      </c>
      <c r="AQ368" t="b">
        <v>0</v>
      </c>
      <c r="AR368" t="s">
        <v>74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176</v>
      </c>
      <c r="B369" t="s">
        <v>465</v>
      </c>
      <c r="C369" t="str">
        <f>"0500310"</f>
        <v>0500310</v>
      </c>
      <c r="D369" t="s">
        <v>75</v>
      </c>
      <c r="E369" t="s">
        <v>75</v>
      </c>
      <c r="F369" t="s">
        <v>464</v>
      </c>
      <c r="G369" t="s">
        <v>92</v>
      </c>
      <c r="H369">
        <v>19017</v>
      </c>
      <c r="I369" t="s">
        <v>61</v>
      </c>
      <c r="K369" t="s">
        <v>62</v>
      </c>
      <c r="L369">
        <v>25</v>
      </c>
      <c r="N369" t="str">
        <f t="shared" si="14"/>
        <v>0</v>
      </c>
      <c r="O369">
        <v>25</v>
      </c>
      <c r="P369" t="s">
        <v>95</v>
      </c>
      <c r="Q369" t="s">
        <v>65</v>
      </c>
      <c r="R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0</v>
      </c>
      <c r="Y369" t="b">
        <v>1</v>
      </c>
      <c r="Z369" t="b">
        <v>1</v>
      </c>
      <c r="AA369">
        <v>103</v>
      </c>
      <c r="AB369">
        <v>230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86</v>
      </c>
      <c r="AO369" t="s">
        <v>81</v>
      </c>
      <c r="AP369" t="b">
        <v>0</v>
      </c>
      <c r="AQ369" t="b">
        <v>0</v>
      </c>
      <c r="AR369" t="s">
        <v>74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176</v>
      </c>
      <c r="B370" t="s">
        <v>466</v>
      </c>
      <c r="C370">
        <v>2400300</v>
      </c>
      <c r="D370" t="s">
        <v>75</v>
      </c>
      <c r="E370" t="s">
        <v>75</v>
      </c>
      <c r="F370" t="s">
        <v>248</v>
      </c>
      <c r="G370" t="s">
        <v>467</v>
      </c>
      <c r="H370" t="str">
        <f>"01001"</f>
        <v>01001</v>
      </c>
      <c r="I370" t="s">
        <v>61</v>
      </c>
      <c r="K370" t="s">
        <v>62</v>
      </c>
      <c r="L370">
        <v>25</v>
      </c>
      <c r="N370" t="str">
        <f t="shared" si="14"/>
        <v>0</v>
      </c>
      <c r="O370">
        <v>25</v>
      </c>
      <c r="P370" t="s">
        <v>63</v>
      </c>
      <c r="Q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103</v>
      </c>
      <c r="AB370">
        <v>230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86</v>
      </c>
      <c r="AO370" t="s">
        <v>81</v>
      </c>
      <c r="AP370" t="b">
        <v>0</v>
      </c>
      <c r="AQ370" t="b">
        <v>0</v>
      </c>
      <c r="AR370" t="s">
        <v>74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D370" t="s">
        <v>61</v>
      </c>
    </row>
    <row r="371" spans="1:56" x14ac:dyDescent="0.25">
      <c r="A371" t="s">
        <v>176</v>
      </c>
      <c r="B371" t="s">
        <v>468</v>
      </c>
      <c r="C371">
        <v>2400300</v>
      </c>
      <c r="D371" t="s">
        <v>75</v>
      </c>
      <c r="E371" t="s">
        <v>75</v>
      </c>
      <c r="F371" t="s">
        <v>248</v>
      </c>
      <c r="G371" t="s">
        <v>469</v>
      </c>
      <c r="H371" t="str">
        <f>"01001"</f>
        <v>01001</v>
      </c>
      <c r="I371" t="s">
        <v>61</v>
      </c>
      <c r="K371" t="s">
        <v>62</v>
      </c>
      <c r="L371">
        <v>25</v>
      </c>
      <c r="N371" t="str">
        <f t="shared" si="14"/>
        <v>0</v>
      </c>
      <c r="O371">
        <v>25</v>
      </c>
      <c r="P371" t="s">
        <v>63</v>
      </c>
      <c r="Q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86</v>
      </c>
      <c r="AO371" t="s">
        <v>81</v>
      </c>
      <c r="AP371" t="b">
        <v>0</v>
      </c>
      <c r="AQ371" t="b">
        <v>0</v>
      </c>
      <c r="AR371" t="s">
        <v>74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173</v>
      </c>
      <c r="B372" t="s">
        <v>379</v>
      </c>
      <c r="C372">
        <v>2102345</v>
      </c>
      <c r="D372" t="s">
        <v>148</v>
      </c>
      <c r="E372" t="s">
        <v>148</v>
      </c>
      <c r="F372" t="s">
        <v>175</v>
      </c>
      <c r="G372" t="s">
        <v>275</v>
      </c>
      <c r="H372">
        <v>25053</v>
      </c>
      <c r="I372" t="s">
        <v>61</v>
      </c>
      <c r="K372" t="s">
        <v>62</v>
      </c>
      <c r="L372">
        <v>25</v>
      </c>
      <c r="N372" t="str">
        <f t="shared" si="14"/>
        <v>0</v>
      </c>
      <c r="O372">
        <v>25</v>
      </c>
      <c r="P372" t="s">
        <v>93</v>
      </c>
      <c r="Q372" t="s">
        <v>64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71</v>
      </c>
      <c r="AK372" t="s">
        <v>61</v>
      </c>
      <c r="AL372" t="s">
        <v>61</v>
      </c>
      <c r="AM372" t="s">
        <v>61</v>
      </c>
      <c r="AN372" t="s">
        <v>72</v>
      </c>
      <c r="AO372" t="s">
        <v>73</v>
      </c>
      <c r="AP372" t="b">
        <v>0</v>
      </c>
      <c r="AQ372" t="b">
        <v>0</v>
      </c>
      <c r="AR372" t="s">
        <v>74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173</v>
      </c>
      <c r="B373" t="s">
        <v>379</v>
      </c>
      <c r="C373">
        <v>2102345</v>
      </c>
      <c r="D373" t="s">
        <v>148</v>
      </c>
      <c r="E373" t="s">
        <v>148</v>
      </c>
      <c r="F373" t="s">
        <v>175</v>
      </c>
      <c r="G373" t="s">
        <v>279</v>
      </c>
      <c r="H373">
        <v>25053</v>
      </c>
      <c r="I373" t="s">
        <v>61</v>
      </c>
      <c r="K373" t="s">
        <v>62</v>
      </c>
      <c r="L373">
        <v>25</v>
      </c>
      <c r="N373" t="str">
        <f t="shared" si="14"/>
        <v>0</v>
      </c>
      <c r="O373">
        <v>25</v>
      </c>
      <c r="P373" t="s">
        <v>95</v>
      </c>
      <c r="Q373" t="s">
        <v>64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71</v>
      </c>
      <c r="AK373" t="s">
        <v>61</v>
      </c>
      <c r="AL373" t="s">
        <v>61</v>
      </c>
      <c r="AM373" t="s">
        <v>61</v>
      </c>
      <c r="AN373" t="s">
        <v>72</v>
      </c>
      <c r="AO373" t="s">
        <v>73</v>
      </c>
      <c r="AP373" t="b">
        <v>0</v>
      </c>
      <c r="AQ373" t="b">
        <v>0</v>
      </c>
      <c r="AR373" t="s">
        <v>74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176</v>
      </c>
      <c r="B374" t="s">
        <v>470</v>
      </c>
      <c r="C374">
        <v>1700400</v>
      </c>
      <c r="D374" t="s">
        <v>148</v>
      </c>
      <c r="E374" t="s">
        <v>148</v>
      </c>
      <c r="F374" t="s">
        <v>171</v>
      </c>
      <c r="G374" t="s">
        <v>163</v>
      </c>
      <c r="H374" t="str">
        <f>"07002"</f>
        <v>07002</v>
      </c>
      <c r="I374" t="s">
        <v>61</v>
      </c>
      <c r="K374" t="s">
        <v>62</v>
      </c>
      <c r="L374">
        <v>30</v>
      </c>
      <c r="N374" t="str">
        <f t="shared" si="14"/>
        <v>0</v>
      </c>
      <c r="O374">
        <v>30</v>
      </c>
      <c r="P374" t="s">
        <v>63</v>
      </c>
      <c r="Q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86</v>
      </c>
      <c r="AO374" t="s">
        <v>81</v>
      </c>
      <c r="AP374" t="b">
        <v>0</v>
      </c>
      <c r="AQ374" t="b">
        <v>0</v>
      </c>
      <c r="AR374" t="s">
        <v>74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176</v>
      </c>
      <c r="B375" t="s">
        <v>471</v>
      </c>
      <c r="C375">
        <v>1700410</v>
      </c>
      <c r="D375" t="s">
        <v>75</v>
      </c>
      <c r="E375" t="s">
        <v>75</v>
      </c>
      <c r="F375" t="s">
        <v>128</v>
      </c>
      <c r="G375" t="s">
        <v>163</v>
      </c>
      <c r="H375" t="str">
        <f>"07001"</f>
        <v>07001</v>
      </c>
      <c r="I375" t="s">
        <v>61</v>
      </c>
      <c r="K375" t="s">
        <v>62</v>
      </c>
      <c r="L375">
        <v>30</v>
      </c>
      <c r="N375" t="str">
        <f t="shared" si="14"/>
        <v>0</v>
      </c>
      <c r="O375">
        <v>30</v>
      </c>
      <c r="P375" t="s">
        <v>63</v>
      </c>
      <c r="Q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>
        <v>230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86</v>
      </c>
      <c r="AO375" t="s">
        <v>81</v>
      </c>
      <c r="AP375" t="b">
        <v>0</v>
      </c>
      <c r="AQ375" t="b">
        <v>0</v>
      </c>
      <c r="AR375" t="s">
        <v>74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168</v>
      </c>
      <c r="B376" t="s">
        <v>280</v>
      </c>
      <c r="C376">
        <v>2100320</v>
      </c>
      <c r="D376" t="s">
        <v>148</v>
      </c>
      <c r="E376" t="s">
        <v>148</v>
      </c>
      <c r="F376" t="s">
        <v>170</v>
      </c>
      <c r="G376" t="s">
        <v>291</v>
      </c>
      <c r="H376">
        <v>25051</v>
      </c>
      <c r="I376" t="s">
        <v>61</v>
      </c>
      <c r="K376" t="s">
        <v>62</v>
      </c>
      <c r="L376">
        <v>25</v>
      </c>
      <c r="M376" t="str">
        <f>"0"</f>
        <v>0</v>
      </c>
      <c r="N376" t="str">
        <f t="shared" si="14"/>
        <v>0</v>
      </c>
      <c r="O376">
        <v>25</v>
      </c>
      <c r="P376" t="s">
        <v>63</v>
      </c>
      <c r="Q376" t="s">
        <v>64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103</v>
      </c>
      <c r="AB376">
        <v>230</v>
      </c>
      <c r="AC376" t="s">
        <v>69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71</v>
      </c>
      <c r="AK376" t="s">
        <v>61</v>
      </c>
      <c r="AL376" t="s">
        <v>61</v>
      </c>
      <c r="AM376" t="s">
        <v>61</v>
      </c>
      <c r="AN376" t="s">
        <v>72</v>
      </c>
      <c r="AO376" t="s">
        <v>73</v>
      </c>
      <c r="AP376" t="b">
        <v>0</v>
      </c>
      <c r="AQ376" t="b">
        <v>0</v>
      </c>
      <c r="AR376" t="s">
        <v>74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164</v>
      </c>
      <c r="B377" t="s">
        <v>434</v>
      </c>
      <c r="C377">
        <v>2106320</v>
      </c>
      <c r="D377" t="s">
        <v>75</v>
      </c>
      <c r="E377" t="s">
        <v>75</v>
      </c>
      <c r="F377" t="s">
        <v>166</v>
      </c>
      <c r="G377" t="s">
        <v>472</v>
      </c>
      <c r="H377">
        <v>25057</v>
      </c>
      <c r="I377" t="s">
        <v>61</v>
      </c>
      <c r="K377" t="s">
        <v>62</v>
      </c>
      <c r="L377">
        <v>25</v>
      </c>
      <c r="N377" t="str">
        <f t="shared" si="14"/>
        <v>0</v>
      </c>
      <c r="O377">
        <v>25</v>
      </c>
      <c r="P377" t="s">
        <v>93</v>
      </c>
      <c r="Q377" t="s">
        <v>64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103</v>
      </c>
      <c r="AB377">
        <v>230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71</v>
      </c>
      <c r="AK377" t="s">
        <v>61</v>
      </c>
      <c r="AL377" t="s">
        <v>61</v>
      </c>
      <c r="AM377" t="s">
        <v>61</v>
      </c>
      <c r="AN377" t="s">
        <v>72</v>
      </c>
      <c r="AO377" t="s">
        <v>73</v>
      </c>
      <c r="AP377" t="b">
        <v>0</v>
      </c>
      <c r="AQ377" t="b">
        <v>0</v>
      </c>
      <c r="AR377" t="s">
        <v>74</v>
      </c>
      <c r="AS377" t="b">
        <v>0</v>
      </c>
      <c r="AT377" t="s">
        <v>90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168</v>
      </c>
      <c r="B378" t="s">
        <v>281</v>
      </c>
      <c r="C378">
        <v>2100330</v>
      </c>
      <c r="D378" t="s">
        <v>75</v>
      </c>
      <c r="E378" t="s">
        <v>75</v>
      </c>
      <c r="F378" t="s">
        <v>98</v>
      </c>
      <c r="G378" t="s">
        <v>473</v>
      </c>
      <c r="H378">
        <v>25058</v>
      </c>
      <c r="I378" t="s">
        <v>61</v>
      </c>
      <c r="K378" t="s">
        <v>62</v>
      </c>
      <c r="L378">
        <v>30</v>
      </c>
      <c r="M378" t="str">
        <f>"0"</f>
        <v>0</v>
      </c>
      <c r="N378" t="str">
        <f t="shared" si="14"/>
        <v>0</v>
      </c>
      <c r="O378">
        <v>30</v>
      </c>
      <c r="P378" t="s">
        <v>63</v>
      </c>
      <c r="Q378" t="s">
        <v>64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>
        <v>230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72</v>
      </c>
      <c r="AO378" t="s">
        <v>73</v>
      </c>
      <c r="AP378" t="b">
        <v>0</v>
      </c>
      <c r="AQ378" t="b">
        <v>0</v>
      </c>
      <c r="AR378" t="s">
        <v>74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164</v>
      </c>
      <c r="B379" t="s">
        <v>432</v>
      </c>
      <c r="C379">
        <v>2106420</v>
      </c>
      <c r="D379" t="s">
        <v>75</v>
      </c>
      <c r="E379" t="s">
        <v>75</v>
      </c>
      <c r="F379" t="s">
        <v>166</v>
      </c>
      <c r="G379" t="s">
        <v>319</v>
      </c>
      <c r="H379">
        <v>25057</v>
      </c>
      <c r="I379" t="s">
        <v>61</v>
      </c>
      <c r="K379" t="s">
        <v>62</v>
      </c>
      <c r="L379">
        <v>25</v>
      </c>
      <c r="M379" t="str">
        <f>"0"</f>
        <v>0</v>
      </c>
      <c r="N379" t="str">
        <f t="shared" si="14"/>
        <v>0</v>
      </c>
      <c r="O379">
        <v>25</v>
      </c>
      <c r="P379" t="s">
        <v>95</v>
      </c>
      <c r="Q379" t="s">
        <v>64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72</v>
      </c>
      <c r="AO379" t="s">
        <v>73</v>
      </c>
      <c r="AP379" t="b">
        <v>0</v>
      </c>
      <c r="AQ379" t="b">
        <v>0</v>
      </c>
      <c r="AR379" t="s">
        <v>74</v>
      </c>
      <c r="AS379" t="b">
        <v>0</v>
      </c>
      <c r="AT379" t="s">
        <v>90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144</v>
      </c>
      <c r="B380" t="s">
        <v>474</v>
      </c>
      <c r="C380">
        <v>1502410</v>
      </c>
      <c r="D380" t="s">
        <v>58</v>
      </c>
      <c r="E380" t="s">
        <v>58</v>
      </c>
      <c r="F380" t="s">
        <v>153</v>
      </c>
      <c r="G380" t="s">
        <v>287</v>
      </c>
      <c r="H380" t="str">
        <f t="shared" ref="H380:H388" si="17">"02001"</f>
        <v>02001</v>
      </c>
      <c r="I380" t="s">
        <v>61</v>
      </c>
      <c r="K380" t="s">
        <v>62</v>
      </c>
      <c r="L380">
        <v>31</v>
      </c>
      <c r="N380" t="str">
        <f t="shared" si="14"/>
        <v>0</v>
      </c>
      <c r="O380">
        <v>31</v>
      </c>
      <c r="P380" t="s">
        <v>93</v>
      </c>
      <c r="Q380" t="s">
        <v>65</v>
      </c>
      <c r="R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72</v>
      </c>
      <c r="AO380" t="s">
        <v>81</v>
      </c>
      <c r="AP380" t="b">
        <v>0</v>
      </c>
      <c r="AQ380" t="b">
        <v>0</v>
      </c>
      <c r="AR380" t="s">
        <v>74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144</v>
      </c>
      <c r="B381" t="s">
        <v>474</v>
      </c>
      <c r="C381">
        <v>1502410</v>
      </c>
      <c r="D381" t="s">
        <v>132</v>
      </c>
      <c r="E381" t="s">
        <v>132</v>
      </c>
      <c r="F381" t="s">
        <v>146</v>
      </c>
      <c r="G381" t="s">
        <v>94</v>
      </c>
      <c r="H381" t="str">
        <f t="shared" si="17"/>
        <v>02001</v>
      </c>
      <c r="I381" t="s">
        <v>61</v>
      </c>
      <c r="K381" t="s">
        <v>62</v>
      </c>
      <c r="L381">
        <v>25</v>
      </c>
      <c r="N381" t="str">
        <f t="shared" si="14"/>
        <v>0</v>
      </c>
      <c r="O381">
        <v>25</v>
      </c>
      <c r="P381" t="s">
        <v>95</v>
      </c>
      <c r="Q381" t="s">
        <v>65</v>
      </c>
      <c r="R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72</v>
      </c>
      <c r="AO381" t="s">
        <v>81</v>
      </c>
      <c r="AP381" t="b">
        <v>0</v>
      </c>
      <c r="AQ381" t="b">
        <v>0</v>
      </c>
      <c r="AR381" t="s">
        <v>74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144</v>
      </c>
      <c r="B382" t="s">
        <v>475</v>
      </c>
      <c r="C382">
        <v>1502420</v>
      </c>
      <c r="D382" t="s">
        <v>58</v>
      </c>
      <c r="E382" t="s">
        <v>58</v>
      </c>
      <c r="F382" t="s">
        <v>153</v>
      </c>
      <c r="G382" t="s">
        <v>92</v>
      </c>
      <c r="H382" t="str">
        <f t="shared" si="17"/>
        <v>02001</v>
      </c>
      <c r="I382" t="s">
        <v>61</v>
      </c>
      <c r="K382" t="s">
        <v>62</v>
      </c>
      <c r="L382">
        <v>7</v>
      </c>
      <c r="N382" t="str">
        <f t="shared" si="14"/>
        <v>0</v>
      </c>
      <c r="O382">
        <v>7</v>
      </c>
      <c r="P382" t="s">
        <v>93</v>
      </c>
      <c r="Q382" t="s">
        <v>65</v>
      </c>
      <c r="R382" t="s">
        <v>65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72</v>
      </c>
      <c r="AO382" t="s">
        <v>81</v>
      </c>
      <c r="AP382" t="b">
        <v>0</v>
      </c>
      <c r="AQ382" t="b">
        <v>0</v>
      </c>
      <c r="AR382" t="s">
        <v>74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144</v>
      </c>
      <c r="B383" t="s">
        <v>475</v>
      </c>
      <c r="C383">
        <v>1502420</v>
      </c>
      <c r="D383" t="s">
        <v>132</v>
      </c>
      <c r="E383" t="s">
        <v>132</v>
      </c>
      <c r="F383" t="s">
        <v>146</v>
      </c>
      <c r="G383" t="s">
        <v>143</v>
      </c>
      <c r="H383" t="str">
        <f t="shared" si="17"/>
        <v>02001</v>
      </c>
      <c r="I383" t="s">
        <v>61</v>
      </c>
      <c r="K383" t="s">
        <v>62</v>
      </c>
      <c r="L383">
        <v>15</v>
      </c>
      <c r="N383" t="str">
        <f t="shared" si="14"/>
        <v>0</v>
      </c>
      <c r="O383">
        <v>15</v>
      </c>
      <c r="P383" t="s">
        <v>95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72</v>
      </c>
      <c r="AO383" t="s">
        <v>81</v>
      </c>
      <c r="AP383" t="b">
        <v>0</v>
      </c>
      <c r="AQ383" t="b">
        <v>0</v>
      </c>
      <c r="AR383" t="s">
        <v>74</v>
      </c>
      <c r="AS383" t="b">
        <v>0</v>
      </c>
      <c r="AT383" t="s">
        <v>61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144</v>
      </c>
      <c r="B384" t="s">
        <v>476</v>
      </c>
      <c r="C384">
        <v>1505500</v>
      </c>
      <c r="D384" t="s">
        <v>231</v>
      </c>
      <c r="E384" t="s">
        <v>231</v>
      </c>
      <c r="F384" t="s">
        <v>149</v>
      </c>
      <c r="G384" t="s">
        <v>92</v>
      </c>
      <c r="H384" t="str">
        <f t="shared" si="17"/>
        <v>02001</v>
      </c>
      <c r="I384" t="s">
        <v>61</v>
      </c>
      <c r="K384" t="s">
        <v>62</v>
      </c>
      <c r="L384">
        <v>32</v>
      </c>
      <c r="N384" t="str">
        <f t="shared" si="14"/>
        <v>0</v>
      </c>
      <c r="O384">
        <v>32</v>
      </c>
      <c r="P384" t="s">
        <v>93</v>
      </c>
      <c r="Q384" t="s">
        <v>65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72</v>
      </c>
      <c r="AO384" t="s">
        <v>81</v>
      </c>
      <c r="AP384" t="b">
        <v>0</v>
      </c>
      <c r="AQ384" t="b">
        <v>0</v>
      </c>
      <c r="AR384" t="s">
        <v>74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144</v>
      </c>
      <c r="B385" t="s">
        <v>476</v>
      </c>
      <c r="C385">
        <v>1505500</v>
      </c>
      <c r="D385" t="s">
        <v>152</v>
      </c>
      <c r="E385" t="s">
        <v>152</v>
      </c>
      <c r="F385" t="s">
        <v>153</v>
      </c>
      <c r="G385" t="s">
        <v>143</v>
      </c>
      <c r="H385" t="str">
        <f t="shared" si="17"/>
        <v>02001</v>
      </c>
      <c r="I385" t="s">
        <v>61</v>
      </c>
      <c r="K385" t="s">
        <v>62</v>
      </c>
      <c r="L385">
        <v>20</v>
      </c>
      <c r="N385" t="str">
        <f t="shared" si="14"/>
        <v>0</v>
      </c>
      <c r="O385">
        <v>20</v>
      </c>
      <c r="P385" t="s">
        <v>95</v>
      </c>
      <c r="Q385" t="s">
        <v>65</v>
      </c>
      <c r="R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72</v>
      </c>
      <c r="AO385" t="s">
        <v>81</v>
      </c>
      <c r="AP385" t="b">
        <v>0</v>
      </c>
      <c r="AQ385" t="b">
        <v>0</v>
      </c>
      <c r="AR385" t="s">
        <v>74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144</v>
      </c>
      <c r="B386" t="s">
        <v>477</v>
      </c>
      <c r="C386">
        <v>1505510</v>
      </c>
      <c r="D386" t="s">
        <v>231</v>
      </c>
      <c r="E386" t="s">
        <v>231</v>
      </c>
      <c r="F386" t="s">
        <v>149</v>
      </c>
      <c r="G386" t="s">
        <v>92</v>
      </c>
      <c r="H386" t="str">
        <f t="shared" si="17"/>
        <v>02001</v>
      </c>
      <c r="I386" t="s">
        <v>61</v>
      </c>
      <c r="K386" t="s">
        <v>62</v>
      </c>
      <c r="L386">
        <v>10</v>
      </c>
      <c r="N386" t="str">
        <f t="shared" si="14"/>
        <v>0</v>
      </c>
      <c r="O386">
        <v>10</v>
      </c>
      <c r="P386" t="s">
        <v>93</v>
      </c>
      <c r="Q386" t="s">
        <v>65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72</v>
      </c>
      <c r="AO386" t="s">
        <v>81</v>
      </c>
      <c r="AP386" t="b">
        <v>0</v>
      </c>
      <c r="AQ386" t="b">
        <v>0</v>
      </c>
      <c r="AR386" t="s">
        <v>74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144</v>
      </c>
      <c r="B387" t="s">
        <v>477</v>
      </c>
      <c r="C387">
        <v>1505510</v>
      </c>
      <c r="D387" t="s">
        <v>152</v>
      </c>
      <c r="E387" t="s">
        <v>152</v>
      </c>
      <c r="F387" t="s">
        <v>153</v>
      </c>
      <c r="G387" t="s">
        <v>143</v>
      </c>
      <c r="H387" t="str">
        <f t="shared" si="17"/>
        <v>02001</v>
      </c>
      <c r="I387" t="s">
        <v>61</v>
      </c>
      <c r="K387" t="s">
        <v>62</v>
      </c>
      <c r="L387">
        <v>10</v>
      </c>
      <c r="N387" t="str">
        <f t="shared" si="14"/>
        <v>0</v>
      </c>
      <c r="O387">
        <v>10</v>
      </c>
      <c r="P387" t="s">
        <v>95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72</v>
      </c>
      <c r="AO387" t="s">
        <v>81</v>
      </c>
      <c r="AP387" t="b">
        <v>0</v>
      </c>
      <c r="AQ387" t="b">
        <v>0</v>
      </c>
      <c r="AR387" t="s">
        <v>74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144</v>
      </c>
      <c r="B388" t="s">
        <v>151</v>
      </c>
      <c r="C388">
        <v>1505520</v>
      </c>
      <c r="D388" t="s">
        <v>231</v>
      </c>
      <c r="E388" t="s">
        <v>231</v>
      </c>
      <c r="F388" t="s">
        <v>149</v>
      </c>
      <c r="G388" t="s">
        <v>143</v>
      </c>
      <c r="H388" t="str">
        <f t="shared" si="17"/>
        <v>02001</v>
      </c>
      <c r="I388" t="s">
        <v>61</v>
      </c>
      <c r="K388" t="s">
        <v>62</v>
      </c>
      <c r="L388">
        <v>5</v>
      </c>
      <c r="N388" t="str">
        <f t="shared" si="14"/>
        <v>0</v>
      </c>
      <c r="O388">
        <v>5</v>
      </c>
      <c r="P388" t="s">
        <v>93</v>
      </c>
      <c r="Q388" t="s">
        <v>65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103</v>
      </c>
      <c r="AB388">
        <v>230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72</v>
      </c>
      <c r="AO388" t="s">
        <v>81</v>
      </c>
      <c r="AP388" t="b">
        <v>0</v>
      </c>
      <c r="AQ388" t="b">
        <v>0</v>
      </c>
      <c r="AR388" t="s">
        <v>74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227</v>
      </c>
      <c r="B389" t="s">
        <v>478</v>
      </c>
      <c r="C389">
        <v>1303470</v>
      </c>
      <c r="D389" t="s">
        <v>75</v>
      </c>
      <c r="E389" t="s">
        <v>75</v>
      </c>
      <c r="F389" t="s">
        <v>257</v>
      </c>
      <c r="G389" t="s">
        <v>479</v>
      </c>
      <c r="H389" t="str">
        <f>"01002"</f>
        <v>01002</v>
      </c>
      <c r="I389" t="s">
        <v>61</v>
      </c>
      <c r="K389" t="s">
        <v>62</v>
      </c>
      <c r="L389">
        <v>25</v>
      </c>
      <c r="N389" t="str">
        <f t="shared" si="14"/>
        <v>0</v>
      </c>
      <c r="O389">
        <v>25</v>
      </c>
      <c r="P389" t="s">
        <v>63</v>
      </c>
      <c r="Q389" t="s">
        <v>64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71</v>
      </c>
      <c r="AK389" t="s">
        <v>61</v>
      </c>
      <c r="AL389" t="s">
        <v>61</v>
      </c>
      <c r="AM389" t="s">
        <v>61</v>
      </c>
      <c r="AN389" t="s">
        <v>72</v>
      </c>
      <c r="AO389" t="s">
        <v>73</v>
      </c>
      <c r="AP389" t="b">
        <v>0</v>
      </c>
      <c r="AQ389" t="b">
        <v>0</v>
      </c>
      <c r="AR389" t="s">
        <v>74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227</v>
      </c>
      <c r="B390" t="s">
        <v>480</v>
      </c>
      <c r="C390">
        <v>1303460</v>
      </c>
      <c r="D390" t="s">
        <v>75</v>
      </c>
      <c r="E390" t="s">
        <v>75</v>
      </c>
      <c r="F390" t="s">
        <v>257</v>
      </c>
      <c r="G390" t="s">
        <v>479</v>
      </c>
      <c r="H390" t="str">
        <f>"01002"</f>
        <v>01002</v>
      </c>
      <c r="I390" t="s">
        <v>61</v>
      </c>
      <c r="K390" t="s">
        <v>62</v>
      </c>
      <c r="L390">
        <v>25</v>
      </c>
      <c r="N390" t="str">
        <f t="shared" si="14"/>
        <v>0</v>
      </c>
      <c r="O390">
        <v>25</v>
      </c>
      <c r="P390" t="s">
        <v>63</v>
      </c>
      <c r="Q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72</v>
      </c>
      <c r="AO390" t="s">
        <v>73</v>
      </c>
      <c r="AP390" t="b">
        <v>0</v>
      </c>
      <c r="AQ390" t="b">
        <v>0</v>
      </c>
      <c r="AR390" t="s">
        <v>74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227</v>
      </c>
      <c r="B391" t="s">
        <v>481</v>
      </c>
      <c r="C391">
        <v>1303450</v>
      </c>
      <c r="D391" t="s">
        <v>75</v>
      </c>
      <c r="E391" t="s">
        <v>75</v>
      </c>
      <c r="F391" t="s">
        <v>257</v>
      </c>
      <c r="G391" t="s">
        <v>467</v>
      </c>
      <c r="H391" t="str">
        <f>"01002"</f>
        <v>01002</v>
      </c>
      <c r="I391" t="s">
        <v>61</v>
      </c>
      <c r="K391" t="s">
        <v>62</v>
      </c>
      <c r="L391">
        <v>25</v>
      </c>
      <c r="N391" t="str">
        <f t="shared" si="14"/>
        <v>0</v>
      </c>
      <c r="O391">
        <v>25</v>
      </c>
      <c r="P391" t="s">
        <v>63</v>
      </c>
      <c r="Q391" t="s">
        <v>65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72</v>
      </c>
      <c r="AO391" t="s">
        <v>73</v>
      </c>
      <c r="AP391" t="b">
        <v>0</v>
      </c>
      <c r="AQ391" t="b">
        <v>0</v>
      </c>
      <c r="AR391" t="s">
        <v>74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227</v>
      </c>
      <c r="B392" t="s">
        <v>482</v>
      </c>
      <c r="C392">
        <v>1303440</v>
      </c>
      <c r="D392" t="s">
        <v>75</v>
      </c>
      <c r="E392" t="s">
        <v>75</v>
      </c>
      <c r="F392" t="s">
        <v>257</v>
      </c>
      <c r="G392" t="s">
        <v>479</v>
      </c>
      <c r="H392" t="str">
        <f>"01002"</f>
        <v>01002</v>
      </c>
      <c r="I392" t="s">
        <v>61</v>
      </c>
      <c r="K392" t="s">
        <v>62</v>
      </c>
      <c r="L392">
        <v>25</v>
      </c>
      <c r="N392" t="str">
        <f t="shared" si="14"/>
        <v>0</v>
      </c>
      <c r="O392">
        <v>25</v>
      </c>
      <c r="P392" t="s">
        <v>63</v>
      </c>
      <c r="Q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72</v>
      </c>
      <c r="AO392" t="s">
        <v>73</v>
      </c>
      <c r="AP392" t="b">
        <v>0</v>
      </c>
      <c r="AQ392" t="b">
        <v>0</v>
      </c>
      <c r="AR392" t="s">
        <v>74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140</v>
      </c>
      <c r="B393" t="s">
        <v>141</v>
      </c>
      <c r="C393">
        <v>2107300</v>
      </c>
      <c r="D393" t="s">
        <v>132</v>
      </c>
      <c r="E393" t="s">
        <v>132</v>
      </c>
      <c r="F393" t="s">
        <v>142</v>
      </c>
      <c r="G393" t="s">
        <v>275</v>
      </c>
      <c r="H393">
        <v>25054</v>
      </c>
      <c r="I393" t="s">
        <v>61</v>
      </c>
      <c r="K393" t="s">
        <v>62</v>
      </c>
      <c r="L393">
        <v>30</v>
      </c>
      <c r="M393" t="str">
        <f>"0"</f>
        <v>0</v>
      </c>
      <c r="N393" t="str">
        <f t="shared" si="14"/>
        <v>0</v>
      </c>
      <c r="O393">
        <v>30</v>
      </c>
      <c r="P393" t="s">
        <v>93</v>
      </c>
      <c r="Q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72</v>
      </c>
      <c r="AO393" t="s">
        <v>81</v>
      </c>
      <c r="AP393" t="b">
        <v>0</v>
      </c>
      <c r="AQ393" t="b">
        <v>0</v>
      </c>
      <c r="AR393" t="s">
        <v>74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96</v>
      </c>
      <c r="B394" t="s">
        <v>290</v>
      </c>
      <c r="C394">
        <v>2000322</v>
      </c>
      <c r="D394" t="s">
        <v>75</v>
      </c>
      <c r="E394" t="s">
        <v>75</v>
      </c>
      <c r="F394" t="s">
        <v>136</v>
      </c>
      <c r="G394" t="s">
        <v>291</v>
      </c>
      <c r="H394">
        <v>25001</v>
      </c>
      <c r="I394" t="s">
        <v>61</v>
      </c>
      <c r="K394" t="s">
        <v>62</v>
      </c>
      <c r="L394">
        <v>30</v>
      </c>
      <c r="N394" t="str">
        <f t="shared" si="14"/>
        <v>0</v>
      </c>
      <c r="O394">
        <v>30</v>
      </c>
      <c r="P394" t="s">
        <v>63</v>
      </c>
      <c r="Q394" t="s">
        <v>64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71</v>
      </c>
      <c r="AK394" t="s">
        <v>61</v>
      </c>
      <c r="AL394" t="s">
        <v>61</v>
      </c>
      <c r="AM394" t="s">
        <v>61</v>
      </c>
      <c r="AN394" t="s">
        <v>72</v>
      </c>
      <c r="AO394" t="s">
        <v>73</v>
      </c>
      <c r="AP394" t="b">
        <v>0</v>
      </c>
      <c r="AQ394" t="b">
        <v>0</v>
      </c>
      <c r="AR394" t="s">
        <v>74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77</v>
      </c>
      <c r="B395" t="s">
        <v>285</v>
      </c>
      <c r="C395">
        <v>8800510</v>
      </c>
      <c r="D395" t="s">
        <v>75</v>
      </c>
      <c r="E395" t="s">
        <v>75</v>
      </c>
      <c r="F395" t="s">
        <v>286</v>
      </c>
      <c r="G395" t="s">
        <v>305</v>
      </c>
      <c r="H395">
        <v>39001</v>
      </c>
      <c r="I395" t="s">
        <v>61</v>
      </c>
      <c r="K395" t="s">
        <v>62</v>
      </c>
      <c r="L395">
        <v>24</v>
      </c>
      <c r="N395" t="str">
        <f t="shared" ref="N395:N458" si="18">"0"</f>
        <v>0</v>
      </c>
      <c r="O395">
        <v>24</v>
      </c>
      <c r="P395" t="s">
        <v>63</v>
      </c>
      <c r="Q395" t="s">
        <v>65</v>
      </c>
      <c r="R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300</v>
      </c>
      <c r="AB395">
        <v>230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72</v>
      </c>
      <c r="AO395" t="s">
        <v>81</v>
      </c>
      <c r="AP395" t="b">
        <v>0</v>
      </c>
      <c r="AQ395" t="b">
        <v>0</v>
      </c>
      <c r="AR395" t="s">
        <v>74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C395">
        <v>8800500</v>
      </c>
      <c r="BD395" t="s">
        <v>61</v>
      </c>
    </row>
    <row r="396" spans="1:56" x14ac:dyDescent="0.25">
      <c r="A396" t="s">
        <v>77</v>
      </c>
      <c r="B396" t="s">
        <v>483</v>
      </c>
      <c r="C396">
        <v>8800540</v>
      </c>
      <c r="D396" t="s">
        <v>75</v>
      </c>
      <c r="E396" t="s">
        <v>75</v>
      </c>
      <c r="F396" t="s">
        <v>294</v>
      </c>
      <c r="G396" t="s">
        <v>167</v>
      </c>
      <c r="H396">
        <v>39009</v>
      </c>
      <c r="I396" t="s">
        <v>61</v>
      </c>
      <c r="K396" t="s">
        <v>62</v>
      </c>
      <c r="L396">
        <v>24</v>
      </c>
      <c r="M396" t="str">
        <f>"0"</f>
        <v>0</v>
      </c>
      <c r="N396" t="str">
        <f t="shared" si="18"/>
        <v>0</v>
      </c>
      <c r="O396">
        <v>24</v>
      </c>
      <c r="P396" t="s">
        <v>95</v>
      </c>
      <c r="Q396" t="s">
        <v>64</v>
      </c>
      <c r="R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300</v>
      </c>
      <c r="AB396">
        <v>230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72</v>
      </c>
      <c r="AO396" t="s">
        <v>81</v>
      </c>
      <c r="AP396" t="b">
        <v>0</v>
      </c>
      <c r="AQ396" t="b">
        <v>0</v>
      </c>
      <c r="AR396" t="s">
        <v>74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C396">
        <v>8800500</v>
      </c>
      <c r="BD396" t="s">
        <v>61</v>
      </c>
    </row>
    <row r="397" spans="1:56" x14ac:dyDescent="0.25">
      <c r="A397" t="s">
        <v>140</v>
      </c>
      <c r="B397" t="s">
        <v>141</v>
      </c>
      <c r="C397">
        <v>2107300</v>
      </c>
      <c r="D397" t="s">
        <v>132</v>
      </c>
      <c r="E397" t="s">
        <v>132</v>
      </c>
      <c r="F397" t="s">
        <v>142</v>
      </c>
      <c r="G397" t="s">
        <v>484</v>
      </c>
      <c r="H397">
        <v>25054</v>
      </c>
      <c r="I397" t="s">
        <v>61</v>
      </c>
      <c r="K397" t="s">
        <v>62</v>
      </c>
      <c r="L397">
        <v>30</v>
      </c>
      <c r="M397" t="str">
        <f>"0"</f>
        <v>0</v>
      </c>
      <c r="N397" t="str">
        <f t="shared" si="18"/>
        <v>0</v>
      </c>
      <c r="O397">
        <v>30</v>
      </c>
      <c r="P397" t="s">
        <v>95</v>
      </c>
      <c r="Q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72</v>
      </c>
      <c r="AO397" t="s">
        <v>81</v>
      </c>
      <c r="AP397" t="b">
        <v>0</v>
      </c>
      <c r="AQ397" t="b">
        <v>0</v>
      </c>
      <c r="AR397" t="s">
        <v>74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56</v>
      </c>
      <c r="B398" t="s">
        <v>329</v>
      </c>
      <c r="C398">
        <v>2003340</v>
      </c>
      <c r="D398" t="s">
        <v>75</v>
      </c>
      <c r="E398" t="s">
        <v>75</v>
      </c>
      <c r="F398" t="s">
        <v>123</v>
      </c>
      <c r="G398" t="s">
        <v>485</v>
      </c>
      <c r="H398">
        <v>33004</v>
      </c>
      <c r="I398" t="s">
        <v>61</v>
      </c>
      <c r="K398" t="s">
        <v>62</v>
      </c>
      <c r="L398">
        <v>30</v>
      </c>
      <c r="M398" t="str">
        <f>"0"</f>
        <v>0</v>
      </c>
      <c r="N398" t="str">
        <f t="shared" si="18"/>
        <v>0</v>
      </c>
      <c r="O398">
        <v>30</v>
      </c>
      <c r="P398" t="s">
        <v>63</v>
      </c>
      <c r="Q398" t="s">
        <v>65</v>
      </c>
      <c r="R398" t="s">
        <v>65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72</v>
      </c>
      <c r="AO398" t="s">
        <v>73</v>
      </c>
      <c r="AP398" t="b">
        <v>0</v>
      </c>
      <c r="AQ398" t="b">
        <v>0</v>
      </c>
      <c r="AR398" t="s">
        <v>74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56</v>
      </c>
      <c r="B399" t="s">
        <v>135</v>
      </c>
      <c r="C399">
        <v>2000310</v>
      </c>
      <c r="D399" t="s">
        <v>75</v>
      </c>
      <c r="E399" t="s">
        <v>75</v>
      </c>
      <c r="F399" t="s">
        <v>289</v>
      </c>
      <c r="G399" t="s">
        <v>486</v>
      </c>
      <c r="H399">
        <v>33003</v>
      </c>
      <c r="I399" t="s">
        <v>61</v>
      </c>
      <c r="K399" t="s">
        <v>62</v>
      </c>
      <c r="L399">
        <v>25</v>
      </c>
      <c r="M399" t="str">
        <f>"0"</f>
        <v>0</v>
      </c>
      <c r="N399" t="str">
        <f t="shared" si="18"/>
        <v>0</v>
      </c>
      <c r="O399">
        <v>25</v>
      </c>
      <c r="P399" t="s">
        <v>63</v>
      </c>
      <c r="Q399" t="s">
        <v>65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72</v>
      </c>
      <c r="AO399" t="s">
        <v>73</v>
      </c>
      <c r="AP399" t="b">
        <v>0</v>
      </c>
      <c r="AQ399" t="b">
        <v>0</v>
      </c>
      <c r="AR399" t="s">
        <v>74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96</v>
      </c>
      <c r="B400" t="s">
        <v>137</v>
      </c>
      <c r="C400">
        <v>2000322</v>
      </c>
      <c r="D400" t="s">
        <v>75</v>
      </c>
      <c r="E400" t="s">
        <v>75</v>
      </c>
      <c r="F400" t="s">
        <v>138</v>
      </c>
      <c r="G400" t="s">
        <v>487</v>
      </c>
      <c r="H400">
        <v>25007</v>
      </c>
      <c r="I400" t="s">
        <v>61</v>
      </c>
      <c r="K400" t="s">
        <v>62</v>
      </c>
      <c r="L400">
        <v>30</v>
      </c>
      <c r="N400" t="str">
        <f t="shared" si="18"/>
        <v>0</v>
      </c>
      <c r="O400">
        <v>30</v>
      </c>
      <c r="P400" t="s">
        <v>63</v>
      </c>
      <c r="Q400" t="s">
        <v>64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72</v>
      </c>
      <c r="AO400" t="s">
        <v>73</v>
      </c>
      <c r="AP400" t="b">
        <v>0</v>
      </c>
      <c r="AQ400" t="b">
        <v>0</v>
      </c>
      <c r="AR400" t="s">
        <v>74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56</v>
      </c>
      <c r="B401" t="s">
        <v>127</v>
      </c>
      <c r="C401">
        <v>2001310</v>
      </c>
      <c r="D401" t="s">
        <v>75</v>
      </c>
      <c r="E401" t="s">
        <v>75</v>
      </c>
      <c r="F401" t="s">
        <v>125</v>
      </c>
      <c r="G401" t="s">
        <v>488</v>
      </c>
      <c r="H401">
        <v>25004</v>
      </c>
      <c r="I401" t="s">
        <v>61</v>
      </c>
      <c r="K401" t="s">
        <v>62</v>
      </c>
      <c r="L401">
        <v>31</v>
      </c>
      <c r="M401" t="str">
        <f>"0"</f>
        <v>0</v>
      </c>
      <c r="N401" t="str">
        <f t="shared" si="18"/>
        <v>0</v>
      </c>
      <c r="O401">
        <v>31</v>
      </c>
      <c r="P401" t="s">
        <v>63</v>
      </c>
      <c r="Q401" t="s">
        <v>65</v>
      </c>
      <c r="R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72</v>
      </c>
      <c r="AO401" t="s">
        <v>73</v>
      </c>
      <c r="AP401" t="b">
        <v>0</v>
      </c>
      <c r="AQ401" t="b">
        <v>0</v>
      </c>
      <c r="AR401" t="s">
        <v>74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56</v>
      </c>
      <c r="B402" t="s">
        <v>122</v>
      </c>
      <c r="C402">
        <v>2003350</v>
      </c>
      <c r="D402" t="s">
        <v>152</v>
      </c>
      <c r="E402" t="s">
        <v>152</v>
      </c>
      <c r="F402" t="s">
        <v>120</v>
      </c>
      <c r="G402" t="s">
        <v>295</v>
      </c>
      <c r="H402">
        <v>25005</v>
      </c>
      <c r="I402" t="s">
        <v>61</v>
      </c>
      <c r="K402" t="s">
        <v>62</v>
      </c>
      <c r="L402">
        <v>30</v>
      </c>
      <c r="M402" t="str">
        <f>"0"</f>
        <v>0</v>
      </c>
      <c r="N402" t="str">
        <f t="shared" si="18"/>
        <v>0</v>
      </c>
      <c r="O402">
        <v>30</v>
      </c>
      <c r="P402" t="s">
        <v>63</v>
      </c>
      <c r="Q402" t="s">
        <v>64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103</v>
      </c>
      <c r="AB402">
        <v>230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71</v>
      </c>
      <c r="AK402" t="s">
        <v>61</v>
      </c>
      <c r="AL402" t="s">
        <v>61</v>
      </c>
      <c r="AM402" t="s">
        <v>61</v>
      </c>
      <c r="AN402" t="s">
        <v>72</v>
      </c>
      <c r="AO402" t="s">
        <v>73</v>
      </c>
      <c r="AP402" t="b">
        <v>0</v>
      </c>
      <c r="AQ402" t="b">
        <v>0</v>
      </c>
      <c r="AR402" t="s">
        <v>74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D402" t="s">
        <v>61</v>
      </c>
    </row>
    <row r="403" spans="1:56" x14ac:dyDescent="0.25">
      <c r="A403" t="s">
        <v>130</v>
      </c>
      <c r="B403" t="s">
        <v>489</v>
      </c>
      <c r="C403">
        <v>8209510</v>
      </c>
      <c r="D403" t="s">
        <v>75</v>
      </c>
      <c r="E403" t="s">
        <v>75</v>
      </c>
      <c r="F403" t="s">
        <v>84</v>
      </c>
      <c r="G403" t="s">
        <v>118</v>
      </c>
      <c r="H403">
        <v>23003</v>
      </c>
      <c r="I403" t="s">
        <v>61</v>
      </c>
      <c r="K403" t="s">
        <v>62</v>
      </c>
      <c r="L403">
        <v>25</v>
      </c>
      <c r="N403" t="str">
        <f t="shared" si="18"/>
        <v>0</v>
      </c>
      <c r="O403">
        <v>25</v>
      </c>
      <c r="P403" t="s">
        <v>63</v>
      </c>
      <c r="Q403" t="s">
        <v>65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>
        <v>230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72</v>
      </c>
      <c r="AO403" t="s">
        <v>81</v>
      </c>
      <c r="AP403" t="b">
        <v>0</v>
      </c>
      <c r="AQ403" t="b">
        <v>0</v>
      </c>
      <c r="AR403" t="s">
        <v>74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C403">
        <v>8209600</v>
      </c>
      <c r="BD403" t="s">
        <v>61</v>
      </c>
    </row>
    <row r="404" spans="1:56" x14ac:dyDescent="0.25">
      <c r="A404" t="s">
        <v>130</v>
      </c>
      <c r="B404" t="s">
        <v>490</v>
      </c>
      <c r="C404">
        <v>8209520</v>
      </c>
      <c r="D404" t="s">
        <v>75</v>
      </c>
      <c r="E404" t="s">
        <v>75</v>
      </c>
      <c r="F404" t="s">
        <v>84</v>
      </c>
      <c r="G404" t="s">
        <v>163</v>
      </c>
      <c r="H404">
        <v>23003</v>
      </c>
      <c r="I404" t="s">
        <v>61</v>
      </c>
      <c r="K404" t="s">
        <v>62</v>
      </c>
      <c r="L404">
        <v>25</v>
      </c>
      <c r="N404" t="str">
        <f t="shared" si="18"/>
        <v>0</v>
      </c>
      <c r="O404">
        <v>25</v>
      </c>
      <c r="P404" t="s">
        <v>63</v>
      </c>
      <c r="Q404" t="s">
        <v>64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72</v>
      </c>
      <c r="AO404" t="s">
        <v>81</v>
      </c>
      <c r="AP404" t="b">
        <v>0</v>
      </c>
      <c r="AQ404" t="b">
        <v>0</v>
      </c>
      <c r="AR404" t="s">
        <v>74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C404">
        <v>8209600</v>
      </c>
      <c r="BD404" t="s">
        <v>61</v>
      </c>
    </row>
    <row r="405" spans="1:56" x14ac:dyDescent="0.25">
      <c r="A405" t="s">
        <v>130</v>
      </c>
      <c r="B405" t="s">
        <v>491</v>
      </c>
      <c r="C405">
        <v>1006300</v>
      </c>
      <c r="D405" t="s">
        <v>83</v>
      </c>
      <c r="E405" t="s">
        <v>83</v>
      </c>
      <c r="F405" t="s">
        <v>178</v>
      </c>
      <c r="G405" t="s">
        <v>179</v>
      </c>
      <c r="H405">
        <v>24002</v>
      </c>
      <c r="I405" t="s">
        <v>61</v>
      </c>
      <c r="K405" t="s">
        <v>62</v>
      </c>
      <c r="L405">
        <v>13</v>
      </c>
      <c r="M405" t="str">
        <f>"0"</f>
        <v>0</v>
      </c>
      <c r="N405" t="str">
        <f t="shared" si="18"/>
        <v>0</v>
      </c>
      <c r="O405">
        <v>13</v>
      </c>
      <c r="P405" t="s">
        <v>63</v>
      </c>
      <c r="Q405" t="s">
        <v>65</v>
      </c>
      <c r="R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72</v>
      </c>
      <c r="AO405" t="s">
        <v>73</v>
      </c>
      <c r="AP405" t="b">
        <v>0</v>
      </c>
      <c r="AQ405" t="b">
        <v>0</v>
      </c>
      <c r="AR405" t="s">
        <v>74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100</v>
      </c>
      <c r="B406" t="s">
        <v>492</v>
      </c>
      <c r="C406" t="s">
        <v>298</v>
      </c>
      <c r="D406" t="s">
        <v>75</v>
      </c>
      <c r="E406" t="s">
        <v>75</v>
      </c>
      <c r="F406" t="s">
        <v>206</v>
      </c>
      <c r="G406" t="s">
        <v>493</v>
      </c>
      <c r="H406" t="str">
        <f>"04002"</f>
        <v>04002</v>
      </c>
      <c r="I406" t="s">
        <v>61</v>
      </c>
      <c r="K406" t="s">
        <v>62</v>
      </c>
      <c r="L406">
        <v>25</v>
      </c>
      <c r="N406" t="str">
        <f t="shared" si="18"/>
        <v>0</v>
      </c>
      <c r="O406">
        <v>25</v>
      </c>
      <c r="P406" t="s">
        <v>63</v>
      </c>
      <c r="Q406" t="s">
        <v>64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0</v>
      </c>
      <c r="Z406" t="b">
        <v>0</v>
      </c>
      <c r="AA406">
        <v>999</v>
      </c>
      <c r="AB406">
        <v>1</v>
      </c>
      <c r="AC406" t="s">
        <v>69</v>
      </c>
      <c r="AD406" t="b">
        <v>1</v>
      </c>
      <c r="AE406" t="b">
        <v>1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72</v>
      </c>
      <c r="AO406" t="s">
        <v>81</v>
      </c>
      <c r="AP406" t="b">
        <v>0</v>
      </c>
      <c r="AQ406" t="b">
        <v>0</v>
      </c>
      <c r="AR406" t="s">
        <v>74</v>
      </c>
      <c r="AS406" t="b">
        <v>0</v>
      </c>
      <c r="AT406" t="s">
        <v>90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100</v>
      </c>
      <c r="B407" t="s">
        <v>322</v>
      </c>
      <c r="C407" t="s">
        <v>323</v>
      </c>
      <c r="D407" t="s">
        <v>75</v>
      </c>
      <c r="E407" t="s">
        <v>75</v>
      </c>
      <c r="G407" t="s">
        <v>291</v>
      </c>
      <c r="H407">
        <v>22001</v>
      </c>
      <c r="I407" t="s">
        <v>61</v>
      </c>
      <c r="K407" t="s">
        <v>62</v>
      </c>
      <c r="L407">
        <v>50</v>
      </c>
      <c r="M407" t="str">
        <f>"0"</f>
        <v>0</v>
      </c>
      <c r="N407" t="str">
        <f t="shared" si="18"/>
        <v>0</v>
      </c>
      <c r="O407">
        <v>50</v>
      </c>
      <c r="P407" t="s">
        <v>63</v>
      </c>
      <c r="Q407" t="s">
        <v>64</v>
      </c>
      <c r="R407" t="s">
        <v>65</v>
      </c>
      <c r="S407" t="s">
        <v>66</v>
      </c>
      <c r="T407" t="s">
        <v>61</v>
      </c>
      <c r="U407" t="s">
        <v>68</v>
      </c>
      <c r="V407" t="s">
        <v>68</v>
      </c>
      <c r="X407" t="b">
        <v>1</v>
      </c>
      <c r="Y407" t="b">
        <v>0</v>
      </c>
      <c r="Z407" t="b">
        <v>0</v>
      </c>
      <c r="AA407">
        <v>999</v>
      </c>
      <c r="AB407">
        <v>1</v>
      </c>
      <c r="AC407" t="s">
        <v>69</v>
      </c>
      <c r="AD407" t="b">
        <v>1</v>
      </c>
      <c r="AE407" t="b">
        <v>1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72</v>
      </c>
      <c r="AO407" t="s">
        <v>81</v>
      </c>
      <c r="AP407" t="b">
        <v>0</v>
      </c>
      <c r="AQ407" t="b">
        <v>0</v>
      </c>
      <c r="AR407" t="s">
        <v>74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100</v>
      </c>
      <c r="B408" t="s">
        <v>108</v>
      </c>
      <c r="C408" t="s">
        <v>109</v>
      </c>
      <c r="D408" t="s">
        <v>75</v>
      </c>
      <c r="E408" t="s">
        <v>75</v>
      </c>
      <c r="F408" t="s">
        <v>103</v>
      </c>
      <c r="G408" t="s">
        <v>420</v>
      </c>
      <c r="H408">
        <v>19018</v>
      </c>
      <c r="I408" t="s">
        <v>61</v>
      </c>
      <c r="K408" t="s">
        <v>62</v>
      </c>
      <c r="L408">
        <v>25</v>
      </c>
      <c r="N408" t="str">
        <f t="shared" si="18"/>
        <v>0</v>
      </c>
      <c r="O408">
        <v>25</v>
      </c>
      <c r="P408" t="s">
        <v>63</v>
      </c>
      <c r="Q408" t="s">
        <v>65</v>
      </c>
      <c r="R408" t="s">
        <v>65</v>
      </c>
      <c r="S408" t="s">
        <v>66</v>
      </c>
      <c r="T408" t="s">
        <v>61</v>
      </c>
      <c r="U408" t="s">
        <v>68</v>
      </c>
      <c r="V408" t="s">
        <v>68</v>
      </c>
      <c r="X408" t="b">
        <v>0</v>
      </c>
      <c r="Y408" t="b">
        <v>0</v>
      </c>
      <c r="Z408" t="b">
        <v>0</v>
      </c>
      <c r="AA408">
        <v>999</v>
      </c>
      <c r="AB408">
        <v>1</v>
      </c>
      <c r="AC408" t="s">
        <v>69</v>
      </c>
      <c r="AD408" t="b">
        <v>1</v>
      </c>
      <c r="AE408" t="b">
        <v>1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72</v>
      </c>
      <c r="AO408" t="s">
        <v>81</v>
      </c>
      <c r="AP408" t="b">
        <v>0</v>
      </c>
      <c r="AQ408" t="b">
        <v>0</v>
      </c>
      <c r="AR408" t="s">
        <v>74</v>
      </c>
      <c r="AS408" t="b">
        <v>0</v>
      </c>
      <c r="AT408" t="s">
        <v>61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100</v>
      </c>
      <c r="B409" t="s">
        <v>101</v>
      </c>
      <c r="C409" t="s">
        <v>102</v>
      </c>
      <c r="D409" t="s">
        <v>75</v>
      </c>
      <c r="E409" t="s">
        <v>75</v>
      </c>
      <c r="F409" t="s">
        <v>103</v>
      </c>
      <c r="G409" t="s">
        <v>295</v>
      </c>
      <c r="H409">
        <v>19018</v>
      </c>
      <c r="I409" t="s">
        <v>61</v>
      </c>
      <c r="K409" t="s">
        <v>62</v>
      </c>
      <c r="L409">
        <v>25</v>
      </c>
      <c r="N409" t="str">
        <f t="shared" si="18"/>
        <v>0</v>
      </c>
      <c r="O409">
        <v>25</v>
      </c>
      <c r="P409" t="s">
        <v>63</v>
      </c>
      <c r="Q409" t="s">
        <v>64</v>
      </c>
      <c r="R409" t="s">
        <v>65</v>
      </c>
      <c r="S409" t="s">
        <v>66</v>
      </c>
      <c r="T409" t="s">
        <v>61</v>
      </c>
      <c r="U409" t="s">
        <v>68</v>
      </c>
      <c r="V409" t="s">
        <v>68</v>
      </c>
      <c r="X409" t="b">
        <v>0</v>
      </c>
      <c r="Y409" t="b">
        <v>0</v>
      </c>
      <c r="Z409" t="b">
        <v>0</v>
      </c>
      <c r="AA409">
        <v>999</v>
      </c>
      <c r="AB409">
        <v>1</v>
      </c>
      <c r="AC409" t="s">
        <v>69</v>
      </c>
      <c r="AD409" t="b">
        <v>1</v>
      </c>
      <c r="AE409" t="b">
        <v>1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72</v>
      </c>
      <c r="AO409" t="s">
        <v>81</v>
      </c>
      <c r="AP409" t="b">
        <v>0</v>
      </c>
      <c r="AQ409" t="b">
        <v>0</v>
      </c>
      <c r="AR409" t="s">
        <v>74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100</v>
      </c>
      <c r="B410" t="s">
        <v>105</v>
      </c>
      <c r="C410" t="s">
        <v>106</v>
      </c>
      <c r="D410" t="s">
        <v>75</v>
      </c>
      <c r="E410" t="s">
        <v>75</v>
      </c>
      <c r="F410" t="s">
        <v>103</v>
      </c>
      <c r="G410" t="s">
        <v>494</v>
      </c>
      <c r="H410">
        <v>19018</v>
      </c>
      <c r="I410" t="s">
        <v>61</v>
      </c>
      <c r="K410" t="s">
        <v>62</v>
      </c>
      <c r="L410">
        <v>25</v>
      </c>
      <c r="N410" t="str">
        <f t="shared" si="18"/>
        <v>0</v>
      </c>
      <c r="O410">
        <v>25</v>
      </c>
      <c r="P410" t="s">
        <v>63</v>
      </c>
      <c r="Q410" t="s">
        <v>65</v>
      </c>
      <c r="R410" t="s">
        <v>65</v>
      </c>
      <c r="S410" t="s">
        <v>66</v>
      </c>
      <c r="T410" t="s">
        <v>61</v>
      </c>
      <c r="U410" t="s">
        <v>68</v>
      </c>
      <c r="V410" t="s">
        <v>68</v>
      </c>
      <c r="X410" t="b">
        <v>0</v>
      </c>
      <c r="Y410" t="b">
        <v>0</v>
      </c>
      <c r="Z410" t="b">
        <v>0</v>
      </c>
      <c r="AA410">
        <v>999</v>
      </c>
      <c r="AB410">
        <v>1</v>
      </c>
      <c r="AC410" t="s">
        <v>69</v>
      </c>
      <c r="AD410" t="b">
        <v>1</v>
      </c>
      <c r="AE410" t="b">
        <v>1</v>
      </c>
      <c r="AF410" t="s">
        <v>70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72</v>
      </c>
      <c r="AO410" t="s">
        <v>81</v>
      </c>
      <c r="AP410" t="b">
        <v>0</v>
      </c>
      <c r="AQ410" t="b">
        <v>0</v>
      </c>
      <c r="AR410" t="s">
        <v>74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299</v>
      </c>
      <c r="B411" t="s">
        <v>300</v>
      </c>
      <c r="C411">
        <v>2109310</v>
      </c>
      <c r="D411" t="s">
        <v>231</v>
      </c>
      <c r="E411" t="s">
        <v>231</v>
      </c>
      <c r="G411" t="s">
        <v>158</v>
      </c>
      <c r="H411">
        <v>25061</v>
      </c>
      <c r="I411" t="s">
        <v>61</v>
      </c>
      <c r="K411" t="s">
        <v>62</v>
      </c>
      <c r="L411">
        <v>29</v>
      </c>
      <c r="M411" t="str">
        <f>"0"</f>
        <v>0</v>
      </c>
      <c r="N411" t="str">
        <f t="shared" si="18"/>
        <v>0</v>
      </c>
      <c r="O411">
        <v>29</v>
      </c>
      <c r="P411" t="s">
        <v>63</v>
      </c>
      <c r="Q411" t="s">
        <v>65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72</v>
      </c>
      <c r="AO411" t="s">
        <v>188</v>
      </c>
      <c r="AP411" t="b">
        <v>0</v>
      </c>
      <c r="AQ411" t="b">
        <v>0</v>
      </c>
      <c r="AR411" t="s">
        <v>74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96</v>
      </c>
      <c r="B412" t="s">
        <v>97</v>
      </c>
      <c r="C412">
        <v>2109321</v>
      </c>
      <c r="D412" t="s">
        <v>148</v>
      </c>
      <c r="E412" t="s">
        <v>148</v>
      </c>
      <c r="F412" t="s">
        <v>303</v>
      </c>
      <c r="G412" t="s">
        <v>89</v>
      </c>
      <c r="H412">
        <v>25050</v>
      </c>
      <c r="I412" t="s">
        <v>61</v>
      </c>
      <c r="K412" t="s">
        <v>62</v>
      </c>
      <c r="L412">
        <v>30</v>
      </c>
      <c r="M412" t="str">
        <f>"0"</f>
        <v>0</v>
      </c>
      <c r="N412" t="str">
        <f t="shared" si="18"/>
        <v>0</v>
      </c>
      <c r="O412">
        <v>30</v>
      </c>
      <c r="P412" t="s">
        <v>63</v>
      </c>
      <c r="Q412" t="s">
        <v>99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72</v>
      </c>
      <c r="AO412" t="s">
        <v>73</v>
      </c>
      <c r="AP412" t="b">
        <v>0</v>
      </c>
      <c r="AQ412" t="b">
        <v>0</v>
      </c>
      <c r="AR412" t="s">
        <v>74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77</v>
      </c>
      <c r="B413" t="s">
        <v>91</v>
      </c>
      <c r="C413">
        <v>8300310</v>
      </c>
      <c r="D413" t="s">
        <v>75</v>
      </c>
      <c r="E413" t="s">
        <v>75</v>
      </c>
      <c r="G413" t="s">
        <v>495</v>
      </c>
      <c r="H413">
        <v>22001</v>
      </c>
      <c r="I413" t="s">
        <v>61</v>
      </c>
      <c r="K413" t="s">
        <v>62</v>
      </c>
      <c r="L413">
        <v>5</v>
      </c>
      <c r="N413" t="str">
        <f t="shared" si="18"/>
        <v>0</v>
      </c>
      <c r="O413">
        <v>5</v>
      </c>
      <c r="P413" t="s">
        <v>93</v>
      </c>
      <c r="Q413" t="s">
        <v>65</v>
      </c>
      <c r="R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300</v>
      </c>
      <c r="AB413">
        <v>230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72</v>
      </c>
      <c r="AO413" t="s">
        <v>81</v>
      </c>
      <c r="AP413" t="b">
        <v>0</v>
      </c>
      <c r="AQ413" t="b">
        <v>0</v>
      </c>
      <c r="AR413" t="s">
        <v>74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C413">
        <v>8300310</v>
      </c>
      <c r="BD413" t="s">
        <v>61</v>
      </c>
    </row>
    <row r="414" spans="1:56" x14ac:dyDescent="0.25">
      <c r="A414" t="s">
        <v>77</v>
      </c>
      <c r="B414" t="s">
        <v>91</v>
      </c>
      <c r="C414">
        <v>8300310</v>
      </c>
      <c r="D414" t="s">
        <v>75</v>
      </c>
      <c r="E414" t="s">
        <v>75</v>
      </c>
      <c r="G414" t="s">
        <v>496</v>
      </c>
      <c r="H414">
        <v>22001</v>
      </c>
      <c r="I414" t="s">
        <v>61</v>
      </c>
      <c r="K414" t="s">
        <v>62</v>
      </c>
      <c r="L414">
        <v>8</v>
      </c>
      <c r="N414" t="str">
        <f t="shared" si="18"/>
        <v>0</v>
      </c>
      <c r="O414">
        <v>8</v>
      </c>
      <c r="P414" t="s">
        <v>95</v>
      </c>
      <c r="Q414" t="s">
        <v>65</v>
      </c>
      <c r="R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300</v>
      </c>
      <c r="AB414">
        <v>230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72</v>
      </c>
      <c r="AO414" t="s">
        <v>81</v>
      </c>
      <c r="AP414" t="b">
        <v>0</v>
      </c>
      <c r="AQ414" t="b">
        <v>0</v>
      </c>
      <c r="AR414" t="s">
        <v>74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C414">
        <v>8300310</v>
      </c>
      <c r="BD414" t="s">
        <v>61</v>
      </c>
    </row>
    <row r="415" spans="1:56" x14ac:dyDescent="0.25">
      <c r="A415" t="s">
        <v>77</v>
      </c>
      <c r="B415" t="s">
        <v>82</v>
      </c>
      <c r="C415">
        <v>8300320</v>
      </c>
      <c r="D415" t="s">
        <v>75</v>
      </c>
      <c r="E415" t="s">
        <v>75</v>
      </c>
      <c r="F415" t="s">
        <v>304</v>
      </c>
      <c r="G415" t="s">
        <v>399</v>
      </c>
      <c r="H415" t="str">
        <f>"05002"</f>
        <v>05002</v>
      </c>
      <c r="I415" t="s">
        <v>61</v>
      </c>
      <c r="K415" t="s">
        <v>62</v>
      </c>
      <c r="L415">
        <v>20</v>
      </c>
      <c r="N415" t="str">
        <f t="shared" si="18"/>
        <v>0</v>
      </c>
      <c r="O415">
        <v>20</v>
      </c>
      <c r="P415" t="s">
        <v>63</v>
      </c>
      <c r="Q415" t="s">
        <v>65</v>
      </c>
      <c r="R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300</v>
      </c>
      <c r="AB415">
        <v>230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86</v>
      </c>
      <c r="AO415" t="s">
        <v>81</v>
      </c>
      <c r="AP415" t="b">
        <v>0</v>
      </c>
      <c r="AQ415" t="b">
        <v>0</v>
      </c>
      <c r="AR415" t="s">
        <v>74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C415">
        <v>8300320</v>
      </c>
      <c r="BD415" t="s">
        <v>61</v>
      </c>
    </row>
    <row r="416" spans="1:56" x14ac:dyDescent="0.25">
      <c r="A416" t="s">
        <v>77</v>
      </c>
      <c r="B416" t="s">
        <v>404</v>
      </c>
      <c r="C416">
        <v>8111510</v>
      </c>
      <c r="D416" t="s">
        <v>75</v>
      </c>
      <c r="E416" t="s">
        <v>75</v>
      </c>
      <c r="F416" t="s">
        <v>88</v>
      </c>
      <c r="G416" t="s">
        <v>118</v>
      </c>
      <c r="H416">
        <v>26003</v>
      </c>
      <c r="I416" t="s">
        <v>61</v>
      </c>
      <c r="K416" t="s">
        <v>62</v>
      </c>
      <c r="L416">
        <v>30</v>
      </c>
      <c r="N416" t="str">
        <f t="shared" si="18"/>
        <v>0</v>
      </c>
      <c r="O416">
        <v>30</v>
      </c>
      <c r="P416" t="s">
        <v>63</v>
      </c>
      <c r="Q416" t="s">
        <v>64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300</v>
      </c>
      <c r="AB416">
        <v>230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72</v>
      </c>
      <c r="AO416" t="s">
        <v>81</v>
      </c>
      <c r="AP416" t="b">
        <v>0</v>
      </c>
      <c r="AQ416" t="b">
        <v>0</v>
      </c>
      <c r="AR416" t="s">
        <v>74</v>
      </c>
      <c r="AS416" t="b">
        <v>0</v>
      </c>
      <c r="AT416" t="s">
        <v>90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C416">
        <v>8115110</v>
      </c>
      <c r="BD416" t="s">
        <v>61</v>
      </c>
    </row>
    <row r="417" spans="1:56" x14ac:dyDescent="0.25">
      <c r="A417" t="s">
        <v>77</v>
      </c>
      <c r="B417" t="s">
        <v>307</v>
      </c>
      <c r="C417">
        <v>8801000</v>
      </c>
      <c r="D417" t="s">
        <v>231</v>
      </c>
      <c r="E417" t="s">
        <v>231</v>
      </c>
      <c r="F417" t="s">
        <v>286</v>
      </c>
      <c r="G417" t="s">
        <v>497</v>
      </c>
      <c r="H417">
        <v>39001</v>
      </c>
      <c r="I417" t="s">
        <v>61</v>
      </c>
      <c r="K417" t="s">
        <v>62</v>
      </c>
      <c r="L417">
        <v>24</v>
      </c>
      <c r="N417" t="str">
        <f t="shared" si="18"/>
        <v>0</v>
      </c>
      <c r="O417">
        <v>24</v>
      </c>
      <c r="P417" t="s">
        <v>63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300</v>
      </c>
      <c r="AB417">
        <v>230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72</v>
      </c>
      <c r="AO417" t="s">
        <v>81</v>
      </c>
      <c r="AP417" t="b">
        <v>0</v>
      </c>
      <c r="AQ417" t="b">
        <v>0</v>
      </c>
      <c r="AR417" t="s">
        <v>74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C417">
        <v>8801000</v>
      </c>
      <c r="BD417" t="s">
        <v>61</v>
      </c>
    </row>
    <row r="418" spans="1:56" x14ac:dyDescent="0.25">
      <c r="A418" t="s">
        <v>77</v>
      </c>
      <c r="B418" t="s">
        <v>498</v>
      </c>
      <c r="C418">
        <v>8801000</v>
      </c>
      <c r="D418" t="s">
        <v>231</v>
      </c>
      <c r="E418" t="s">
        <v>231</v>
      </c>
      <c r="F418" t="s">
        <v>294</v>
      </c>
      <c r="G418" t="s">
        <v>499</v>
      </c>
      <c r="H418">
        <v>39009</v>
      </c>
      <c r="I418" t="s">
        <v>61</v>
      </c>
      <c r="K418" t="s">
        <v>62</v>
      </c>
      <c r="L418">
        <v>28</v>
      </c>
      <c r="N418" t="str">
        <f t="shared" si="18"/>
        <v>0</v>
      </c>
      <c r="O418">
        <v>28</v>
      </c>
      <c r="P418" t="s">
        <v>63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300</v>
      </c>
      <c r="AB418">
        <v>230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72</v>
      </c>
      <c r="AO418" t="s">
        <v>81</v>
      </c>
      <c r="AP418" t="b">
        <v>0</v>
      </c>
      <c r="AQ418" t="b">
        <v>0</v>
      </c>
      <c r="AR418" t="s">
        <v>74</v>
      </c>
      <c r="AS418" t="b">
        <v>0</v>
      </c>
      <c r="AT418" t="s">
        <v>61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C418">
        <v>8801000</v>
      </c>
      <c r="BD418" t="s">
        <v>61</v>
      </c>
    </row>
    <row r="419" spans="1:56" x14ac:dyDescent="0.25">
      <c r="A419" t="s">
        <v>77</v>
      </c>
      <c r="B419" t="s">
        <v>312</v>
      </c>
      <c r="C419">
        <v>8405110</v>
      </c>
      <c r="D419" t="s">
        <v>75</v>
      </c>
      <c r="E419" t="s">
        <v>75</v>
      </c>
      <c r="F419" t="s">
        <v>313</v>
      </c>
      <c r="G419" t="s">
        <v>104</v>
      </c>
      <c r="H419" t="str">
        <f>"05003"</f>
        <v>05003</v>
      </c>
      <c r="I419" t="s">
        <v>61</v>
      </c>
      <c r="K419" t="s">
        <v>62</v>
      </c>
      <c r="L419">
        <v>11</v>
      </c>
      <c r="M419" t="str">
        <f>"0"</f>
        <v>0</v>
      </c>
      <c r="N419" t="str">
        <f t="shared" si="18"/>
        <v>0</v>
      </c>
      <c r="O419">
        <v>11</v>
      </c>
      <c r="P419" t="s">
        <v>63</v>
      </c>
      <c r="Q419" t="s">
        <v>65</v>
      </c>
      <c r="R419" t="s">
        <v>65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300</v>
      </c>
      <c r="AB419">
        <v>230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72</v>
      </c>
      <c r="AO419" t="s">
        <v>81</v>
      </c>
      <c r="AP419" t="b">
        <v>0</v>
      </c>
      <c r="AQ419" t="b">
        <v>0</v>
      </c>
      <c r="AR419" t="s">
        <v>74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C419">
        <v>8405100</v>
      </c>
      <c r="BD419" t="s">
        <v>61</v>
      </c>
    </row>
    <row r="420" spans="1:56" x14ac:dyDescent="0.25">
      <c r="A420" t="s">
        <v>77</v>
      </c>
      <c r="B420" t="s">
        <v>500</v>
      </c>
      <c r="C420">
        <v>8300410</v>
      </c>
      <c r="D420" t="s">
        <v>75</v>
      </c>
      <c r="E420" t="s">
        <v>75</v>
      </c>
      <c r="F420" t="s">
        <v>134</v>
      </c>
      <c r="G420" t="s">
        <v>80</v>
      </c>
      <c r="H420">
        <v>22001</v>
      </c>
      <c r="I420" t="s">
        <v>61</v>
      </c>
      <c r="K420" t="s">
        <v>62</v>
      </c>
      <c r="L420">
        <v>100</v>
      </c>
      <c r="N420" t="str">
        <f t="shared" si="18"/>
        <v>0</v>
      </c>
      <c r="O420">
        <v>100</v>
      </c>
      <c r="P420" t="s">
        <v>63</v>
      </c>
      <c r="Q420" t="s">
        <v>65</v>
      </c>
      <c r="R420" t="s">
        <v>65</v>
      </c>
      <c r="S420" t="s">
        <v>66</v>
      </c>
      <c r="T420" t="s">
        <v>67</v>
      </c>
      <c r="U420" t="s">
        <v>68</v>
      </c>
      <c r="V420" t="s">
        <v>68</v>
      </c>
      <c r="X420" t="b">
        <v>0</v>
      </c>
      <c r="Y420" t="b">
        <v>1</v>
      </c>
      <c r="Z420" t="b">
        <v>1</v>
      </c>
      <c r="AA420">
        <v>333</v>
      </c>
      <c r="AB420">
        <v>230</v>
      </c>
      <c r="AC420" t="s">
        <v>69</v>
      </c>
      <c r="AD420" t="b">
        <v>0</v>
      </c>
      <c r="AE420" t="b">
        <v>0</v>
      </c>
      <c r="AF420" t="s">
        <v>501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72</v>
      </c>
      <c r="AO420" t="s">
        <v>81</v>
      </c>
      <c r="AP420" t="b">
        <v>0</v>
      </c>
      <c r="AQ420" t="b">
        <v>0</v>
      </c>
      <c r="AR420" t="s">
        <v>74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C420">
        <v>8303000</v>
      </c>
      <c r="BD420" t="s">
        <v>61</v>
      </c>
    </row>
    <row r="421" spans="1:56" x14ac:dyDescent="0.25">
      <c r="A421" t="s">
        <v>77</v>
      </c>
      <c r="B421" t="s">
        <v>500</v>
      </c>
      <c r="C421">
        <v>8300410</v>
      </c>
      <c r="D421" t="s">
        <v>231</v>
      </c>
      <c r="E421" t="s">
        <v>231</v>
      </c>
      <c r="F421" t="s">
        <v>134</v>
      </c>
      <c r="G421" t="s">
        <v>172</v>
      </c>
      <c r="H421">
        <v>22001</v>
      </c>
      <c r="I421" t="s">
        <v>61</v>
      </c>
      <c r="K421" t="s">
        <v>62</v>
      </c>
      <c r="L421">
        <v>100</v>
      </c>
      <c r="N421" t="str">
        <f t="shared" si="18"/>
        <v>0</v>
      </c>
      <c r="O421">
        <v>100</v>
      </c>
      <c r="P421" t="s">
        <v>63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0</v>
      </c>
      <c r="Y421" t="b">
        <v>1</v>
      </c>
      <c r="Z421" t="b">
        <v>1</v>
      </c>
      <c r="AA421">
        <v>333</v>
      </c>
      <c r="AB421">
        <v>230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72</v>
      </c>
      <c r="AO421" t="s">
        <v>81</v>
      </c>
      <c r="AP421" t="b">
        <v>0</v>
      </c>
      <c r="AQ421" t="b">
        <v>0</v>
      </c>
      <c r="AR421" t="s">
        <v>74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C421">
        <v>8303000</v>
      </c>
      <c r="BD421" t="s">
        <v>61</v>
      </c>
    </row>
    <row r="422" spans="1:56" x14ac:dyDescent="0.25">
      <c r="A422" t="s">
        <v>77</v>
      </c>
      <c r="B422" t="s">
        <v>312</v>
      </c>
      <c r="C422">
        <v>8405110</v>
      </c>
      <c r="D422" t="s">
        <v>231</v>
      </c>
      <c r="E422" t="s">
        <v>231</v>
      </c>
      <c r="F422" t="s">
        <v>313</v>
      </c>
      <c r="G422" t="s">
        <v>85</v>
      </c>
      <c r="H422" t="str">
        <f>"05003"</f>
        <v>05003</v>
      </c>
      <c r="I422" t="s">
        <v>61</v>
      </c>
      <c r="K422" t="s">
        <v>62</v>
      </c>
      <c r="L422">
        <v>13</v>
      </c>
      <c r="M422" t="str">
        <f>"0"</f>
        <v>0</v>
      </c>
      <c r="N422" t="str">
        <f t="shared" si="18"/>
        <v>0</v>
      </c>
      <c r="O422">
        <v>13</v>
      </c>
      <c r="P422" t="s">
        <v>63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300</v>
      </c>
      <c r="AB422">
        <v>230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72</v>
      </c>
      <c r="AO422" t="s">
        <v>81</v>
      </c>
      <c r="AP422" t="b">
        <v>0</v>
      </c>
      <c r="AQ422" t="b">
        <v>0</v>
      </c>
      <c r="AR422" t="s">
        <v>74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C422">
        <v>8405100</v>
      </c>
      <c r="BD422" t="s">
        <v>61</v>
      </c>
    </row>
    <row r="423" spans="1:56" x14ac:dyDescent="0.25">
      <c r="A423" t="s">
        <v>77</v>
      </c>
      <c r="B423" t="s">
        <v>82</v>
      </c>
      <c r="C423">
        <v>8300320</v>
      </c>
      <c r="D423" t="s">
        <v>231</v>
      </c>
      <c r="E423" t="s">
        <v>231</v>
      </c>
      <c r="F423" t="s">
        <v>304</v>
      </c>
      <c r="G423" t="s">
        <v>420</v>
      </c>
      <c r="H423" t="str">
        <f>"05002"</f>
        <v>05002</v>
      </c>
      <c r="I423" t="s">
        <v>61</v>
      </c>
      <c r="K423" t="s">
        <v>62</v>
      </c>
      <c r="L423">
        <v>22</v>
      </c>
      <c r="N423" t="str">
        <f t="shared" si="18"/>
        <v>0</v>
      </c>
      <c r="O423">
        <v>22</v>
      </c>
      <c r="P423" t="s">
        <v>63</v>
      </c>
      <c r="Q423" t="s">
        <v>65</v>
      </c>
      <c r="R423" t="s">
        <v>65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300</v>
      </c>
      <c r="AB423">
        <v>230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86</v>
      </c>
      <c r="AO423" t="s">
        <v>81</v>
      </c>
      <c r="AP423" t="b">
        <v>0</v>
      </c>
      <c r="AQ423" t="b">
        <v>0</v>
      </c>
      <c r="AR423" t="s">
        <v>74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C423">
        <v>8300320</v>
      </c>
      <c r="BD423" t="s">
        <v>61</v>
      </c>
    </row>
    <row r="424" spans="1:56" x14ac:dyDescent="0.25">
      <c r="A424" t="s">
        <v>77</v>
      </c>
      <c r="B424" t="s">
        <v>91</v>
      </c>
      <c r="C424">
        <v>8300310</v>
      </c>
      <c r="D424" t="s">
        <v>231</v>
      </c>
      <c r="E424" t="s">
        <v>231</v>
      </c>
      <c r="G424" t="s">
        <v>502</v>
      </c>
      <c r="H424">
        <v>22001</v>
      </c>
      <c r="I424" t="s">
        <v>61</v>
      </c>
      <c r="K424" t="s">
        <v>62</v>
      </c>
      <c r="L424">
        <v>6</v>
      </c>
      <c r="N424" t="str">
        <f t="shared" si="18"/>
        <v>0</v>
      </c>
      <c r="O424">
        <v>6</v>
      </c>
      <c r="P424" t="s">
        <v>93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300</v>
      </c>
      <c r="AB424">
        <v>230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72</v>
      </c>
      <c r="AO424" t="s">
        <v>81</v>
      </c>
      <c r="AP424" t="b">
        <v>0</v>
      </c>
      <c r="AQ424" t="b">
        <v>0</v>
      </c>
      <c r="AR424" t="s">
        <v>74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C424">
        <v>8300310</v>
      </c>
      <c r="BD424" t="s">
        <v>61</v>
      </c>
    </row>
    <row r="425" spans="1:56" x14ac:dyDescent="0.25">
      <c r="A425" t="s">
        <v>77</v>
      </c>
      <c r="B425" t="s">
        <v>91</v>
      </c>
      <c r="C425">
        <v>8300310</v>
      </c>
      <c r="D425" t="s">
        <v>231</v>
      </c>
      <c r="E425" t="s">
        <v>231</v>
      </c>
      <c r="G425" t="s">
        <v>503</v>
      </c>
      <c r="H425">
        <v>22001</v>
      </c>
      <c r="I425" t="s">
        <v>61</v>
      </c>
      <c r="K425" t="s">
        <v>62</v>
      </c>
      <c r="L425">
        <v>5</v>
      </c>
      <c r="N425" t="str">
        <f t="shared" si="18"/>
        <v>0</v>
      </c>
      <c r="O425">
        <v>5</v>
      </c>
      <c r="P425" t="s">
        <v>95</v>
      </c>
      <c r="Q425" t="s">
        <v>65</v>
      </c>
      <c r="R425" t="s">
        <v>65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300</v>
      </c>
      <c r="AB425">
        <v>230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72</v>
      </c>
      <c r="AO425" t="s">
        <v>81</v>
      </c>
      <c r="AP425" t="b">
        <v>0</v>
      </c>
      <c r="AQ425" t="b">
        <v>0</v>
      </c>
      <c r="AR425" t="s">
        <v>74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C425">
        <v>8300310</v>
      </c>
      <c r="BD425" t="s">
        <v>61</v>
      </c>
    </row>
    <row r="426" spans="1:56" x14ac:dyDescent="0.25">
      <c r="A426" t="s">
        <v>299</v>
      </c>
      <c r="B426" t="s">
        <v>302</v>
      </c>
      <c r="C426">
        <v>2109420</v>
      </c>
      <c r="D426" t="s">
        <v>231</v>
      </c>
      <c r="E426" t="s">
        <v>231</v>
      </c>
      <c r="F426" t="s">
        <v>303</v>
      </c>
      <c r="G426" t="s">
        <v>433</v>
      </c>
      <c r="H426">
        <v>25050</v>
      </c>
      <c r="I426" t="s">
        <v>61</v>
      </c>
      <c r="K426" t="s">
        <v>62</v>
      </c>
      <c r="L426">
        <v>30</v>
      </c>
      <c r="M426" t="str">
        <f>"0"</f>
        <v>0</v>
      </c>
      <c r="N426" t="str">
        <f t="shared" si="18"/>
        <v>0</v>
      </c>
      <c r="O426">
        <v>30</v>
      </c>
      <c r="P426" t="s">
        <v>63</v>
      </c>
      <c r="Q426" t="s">
        <v>64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72</v>
      </c>
      <c r="AO426" t="s">
        <v>73</v>
      </c>
      <c r="AP426" t="b">
        <v>0</v>
      </c>
      <c r="AQ426" t="b">
        <v>0</v>
      </c>
      <c r="AR426" t="s">
        <v>74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299</v>
      </c>
      <c r="B427" t="s">
        <v>300</v>
      </c>
      <c r="C427">
        <v>2109310</v>
      </c>
      <c r="D427" t="s">
        <v>83</v>
      </c>
      <c r="E427" t="s">
        <v>83</v>
      </c>
      <c r="G427" t="s">
        <v>133</v>
      </c>
      <c r="H427">
        <v>25061</v>
      </c>
      <c r="I427" t="s">
        <v>61</v>
      </c>
      <c r="K427" t="s">
        <v>62</v>
      </c>
      <c r="L427">
        <v>26</v>
      </c>
      <c r="M427" t="str">
        <f>"0"</f>
        <v>0</v>
      </c>
      <c r="N427" t="str">
        <f t="shared" si="18"/>
        <v>0</v>
      </c>
      <c r="O427">
        <v>26</v>
      </c>
      <c r="P427" t="s">
        <v>63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72</v>
      </c>
      <c r="AO427" t="s">
        <v>188</v>
      </c>
      <c r="AP427" t="b">
        <v>0</v>
      </c>
      <c r="AQ427" t="b">
        <v>0</v>
      </c>
      <c r="AR427" t="s">
        <v>74</v>
      </c>
      <c r="AS427" t="b">
        <v>0</v>
      </c>
      <c r="AT427" t="s">
        <v>61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100</v>
      </c>
      <c r="B428" t="s">
        <v>105</v>
      </c>
      <c r="C428" t="s">
        <v>106</v>
      </c>
      <c r="D428" t="s">
        <v>231</v>
      </c>
      <c r="E428" t="s">
        <v>231</v>
      </c>
      <c r="F428" t="s">
        <v>103</v>
      </c>
      <c r="G428" t="s">
        <v>504</v>
      </c>
      <c r="H428">
        <v>19018</v>
      </c>
      <c r="I428" t="s">
        <v>61</v>
      </c>
      <c r="K428" t="s">
        <v>62</v>
      </c>
      <c r="L428">
        <v>25</v>
      </c>
      <c r="N428" t="str">
        <f t="shared" si="18"/>
        <v>0</v>
      </c>
      <c r="O428">
        <v>25</v>
      </c>
      <c r="P428" t="s">
        <v>63</v>
      </c>
      <c r="Q428" t="s">
        <v>65</v>
      </c>
      <c r="R428" t="s">
        <v>65</v>
      </c>
      <c r="S428" t="s">
        <v>66</v>
      </c>
      <c r="T428" t="s">
        <v>61</v>
      </c>
      <c r="U428" t="s">
        <v>68</v>
      </c>
      <c r="V428" t="s">
        <v>68</v>
      </c>
      <c r="X428" t="b">
        <v>0</v>
      </c>
      <c r="Y428" t="b">
        <v>0</v>
      </c>
      <c r="Z428" t="b">
        <v>0</v>
      </c>
      <c r="AA428">
        <v>999</v>
      </c>
      <c r="AB428">
        <v>1</v>
      </c>
      <c r="AC428" t="s">
        <v>69</v>
      </c>
      <c r="AD428" t="b">
        <v>1</v>
      </c>
      <c r="AE428" t="b">
        <v>1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72</v>
      </c>
      <c r="AO428" t="s">
        <v>81</v>
      </c>
      <c r="AP428" t="b">
        <v>0</v>
      </c>
      <c r="AQ428" t="b">
        <v>0</v>
      </c>
      <c r="AR428" t="s">
        <v>74</v>
      </c>
      <c r="AS428" t="b">
        <v>0</v>
      </c>
      <c r="AT428" t="s">
        <v>61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100</v>
      </c>
      <c r="B429" t="s">
        <v>101</v>
      </c>
      <c r="C429" t="s">
        <v>102</v>
      </c>
      <c r="D429" t="s">
        <v>231</v>
      </c>
      <c r="E429" t="s">
        <v>231</v>
      </c>
      <c r="F429" t="s">
        <v>103</v>
      </c>
      <c r="G429" t="s">
        <v>325</v>
      </c>
      <c r="H429">
        <v>19018</v>
      </c>
      <c r="I429" t="s">
        <v>61</v>
      </c>
      <c r="K429" t="s">
        <v>62</v>
      </c>
      <c r="L429">
        <v>25</v>
      </c>
      <c r="N429" t="str">
        <f t="shared" si="18"/>
        <v>0</v>
      </c>
      <c r="O429">
        <v>25</v>
      </c>
      <c r="P429" t="s">
        <v>63</v>
      </c>
      <c r="Q429" t="s">
        <v>64</v>
      </c>
      <c r="R429" t="s">
        <v>65</v>
      </c>
      <c r="S429" t="s">
        <v>66</v>
      </c>
      <c r="T429" t="s">
        <v>61</v>
      </c>
      <c r="U429" t="s">
        <v>68</v>
      </c>
      <c r="V429" t="s">
        <v>68</v>
      </c>
      <c r="X429" t="b">
        <v>0</v>
      </c>
      <c r="Y429" t="b">
        <v>0</v>
      </c>
      <c r="Z429" t="b">
        <v>0</v>
      </c>
      <c r="AA429">
        <v>999</v>
      </c>
      <c r="AB429">
        <v>1</v>
      </c>
      <c r="AC429" t="s">
        <v>69</v>
      </c>
      <c r="AD429" t="b">
        <v>1</v>
      </c>
      <c r="AE429" t="b">
        <v>1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72</v>
      </c>
      <c r="AO429" t="s">
        <v>81</v>
      </c>
      <c r="AP429" t="b">
        <v>0</v>
      </c>
      <c r="AQ429" t="b">
        <v>0</v>
      </c>
      <c r="AR429" t="s">
        <v>74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100</v>
      </c>
      <c r="B430" t="s">
        <v>108</v>
      </c>
      <c r="C430" t="s">
        <v>109</v>
      </c>
      <c r="D430" t="s">
        <v>231</v>
      </c>
      <c r="E430" t="s">
        <v>231</v>
      </c>
      <c r="F430" t="s">
        <v>103</v>
      </c>
      <c r="G430" t="s">
        <v>488</v>
      </c>
      <c r="H430">
        <v>19018</v>
      </c>
      <c r="I430" t="s">
        <v>61</v>
      </c>
      <c r="K430" t="s">
        <v>62</v>
      </c>
      <c r="L430">
        <v>25</v>
      </c>
      <c r="N430" t="str">
        <f t="shared" si="18"/>
        <v>0</v>
      </c>
      <c r="O430">
        <v>25</v>
      </c>
      <c r="P430" t="s">
        <v>63</v>
      </c>
      <c r="Q430" t="s">
        <v>65</v>
      </c>
      <c r="R430" t="s">
        <v>65</v>
      </c>
      <c r="S430" t="s">
        <v>66</v>
      </c>
      <c r="T430" t="s">
        <v>61</v>
      </c>
      <c r="U430" t="s">
        <v>68</v>
      </c>
      <c r="V430" t="s">
        <v>68</v>
      </c>
      <c r="X430" t="b">
        <v>0</v>
      </c>
      <c r="Y430" t="b">
        <v>0</v>
      </c>
      <c r="Z430" t="b">
        <v>0</v>
      </c>
      <c r="AA430">
        <v>999</v>
      </c>
      <c r="AB430">
        <v>1</v>
      </c>
      <c r="AC430" t="s">
        <v>69</v>
      </c>
      <c r="AD430" t="b">
        <v>1</v>
      </c>
      <c r="AE430" t="b">
        <v>1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72</v>
      </c>
      <c r="AO430" t="s">
        <v>81</v>
      </c>
      <c r="AP430" t="b">
        <v>0</v>
      </c>
      <c r="AQ430" t="b">
        <v>0</v>
      </c>
      <c r="AR430" t="s">
        <v>74</v>
      </c>
      <c r="AS430" t="b">
        <v>0</v>
      </c>
      <c r="AT430" t="s">
        <v>61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299</v>
      </c>
      <c r="B431" t="s">
        <v>300</v>
      </c>
      <c r="C431">
        <v>2109310</v>
      </c>
      <c r="D431" t="s">
        <v>152</v>
      </c>
      <c r="E431" t="s">
        <v>152</v>
      </c>
      <c r="F431" t="s">
        <v>175</v>
      </c>
      <c r="G431" t="s">
        <v>60</v>
      </c>
      <c r="H431">
        <v>25053</v>
      </c>
      <c r="I431" t="s">
        <v>61</v>
      </c>
      <c r="K431" t="s">
        <v>62</v>
      </c>
      <c r="L431">
        <v>25</v>
      </c>
      <c r="M431" t="str">
        <f>"0"</f>
        <v>0</v>
      </c>
      <c r="N431" t="str">
        <f t="shared" si="18"/>
        <v>0</v>
      </c>
      <c r="O431">
        <v>25</v>
      </c>
      <c r="P431" t="s">
        <v>63</v>
      </c>
      <c r="Q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72</v>
      </c>
      <c r="AO431" t="s">
        <v>73</v>
      </c>
      <c r="AP431" t="b">
        <v>0</v>
      </c>
      <c r="AQ431" t="b">
        <v>0</v>
      </c>
      <c r="AR431" t="s">
        <v>74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100</v>
      </c>
      <c r="B432" t="s">
        <v>111</v>
      </c>
      <c r="C432" t="s">
        <v>112</v>
      </c>
      <c r="D432" t="s">
        <v>231</v>
      </c>
      <c r="E432" t="s">
        <v>231</v>
      </c>
      <c r="F432" t="s">
        <v>103</v>
      </c>
      <c r="G432" t="s">
        <v>505</v>
      </c>
      <c r="H432">
        <v>19018</v>
      </c>
      <c r="I432" t="s">
        <v>61</v>
      </c>
      <c r="K432" t="s">
        <v>62</v>
      </c>
      <c r="L432">
        <v>32</v>
      </c>
      <c r="N432" t="str">
        <f t="shared" si="18"/>
        <v>0</v>
      </c>
      <c r="O432">
        <v>32</v>
      </c>
      <c r="P432" t="s">
        <v>63</v>
      </c>
      <c r="Q432" t="s">
        <v>64</v>
      </c>
      <c r="R432" t="s">
        <v>65</v>
      </c>
      <c r="S432" t="s">
        <v>66</v>
      </c>
      <c r="T432" t="s">
        <v>61</v>
      </c>
      <c r="U432" t="s">
        <v>68</v>
      </c>
      <c r="V432" t="s">
        <v>68</v>
      </c>
      <c r="X432" t="b">
        <v>0</v>
      </c>
      <c r="Y432" t="b">
        <v>0</v>
      </c>
      <c r="Z432" t="b">
        <v>0</v>
      </c>
      <c r="AA432">
        <v>999</v>
      </c>
      <c r="AB432">
        <v>1</v>
      </c>
      <c r="AC432" t="s">
        <v>69</v>
      </c>
      <c r="AD432" t="b">
        <v>1</v>
      </c>
      <c r="AE432" t="b">
        <v>1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72</v>
      </c>
      <c r="AO432" t="s">
        <v>81</v>
      </c>
      <c r="AP432" t="b">
        <v>0</v>
      </c>
      <c r="AQ432" t="b">
        <v>0</v>
      </c>
      <c r="AR432" t="s">
        <v>74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100</v>
      </c>
      <c r="B433" t="s">
        <v>322</v>
      </c>
      <c r="C433" t="s">
        <v>323</v>
      </c>
      <c r="D433" t="s">
        <v>231</v>
      </c>
      <c r="E433" t="s">
        <v>231</v>
      </c>
      <c r="G433" t="s">
        <v>327</v>
      </c>
      <c r="H433">
        <v>22001</v>
      </c>
      <c r="I433" t="s">
        <v>61</v>
      </c>
      <c r="K433" t="s">
        <v>62</v>
      </c>
      <c r="L433">
        <v>50</v>
      </c>
      <c r="M433" t="str">
        <f>"0"</f>
        <v>0</v>
      </c>
      <c r="N433" t="str">
        <f t="shared" si="18"/>
        <v>0</v>
      </c>
      <c r="O433">
        <v>50</v>
      </c>
      <c r="P433" t="s">
        <v>63</v>
      </c>
      <c r="Q433" t="s">
        <v>64</v>
      </c>
      <c r="R433" t="s">
        <v>65</v>
      </c>
      <c r="S433" t="s">
        <v>66</v>
      </c>
      <c r="T433" t="s">
        <v>61</v>
      </c>
      <c r="U433" t="s">
        <v>68</v>
      </c>
      <c r="V433" t="s">
        <v>68</v>
      </c>
      <c r="X433" t="b">
        <v>1</v>
      </c>
      <c r="Y433" t="b">
        <v>0</v>
      </c>
      <c r="Z433" t="b">
        <v>0</v>
      </c>
      <c r="AA433">
        <v>999</v>
      </c>
      <c r="AB433">
        <v>1</v>
      </c>
      <c r="AC433" t="s">
        <v>69</v>
      </c>
      <c r="AD433" t="b">
        <v>1</v>
      </c>
      <c r="AE433" t="b">
        <v>1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72</v>
      </c>
      <c r="AO433" t="s">
        <v>81</v>
      </c>
      <c r="AP433" t="b">
        <v>0</v>
      </c>
      <c r="AQ433" t="b">
        <v>0</v>
      </c>
      <c r="AR433" t="s">
        <v>74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100</v>
      </c>
      <c r="B434" t="s">
        <v>114</v>
      </c>
      <c r="C434" t="s">
        <v>115</v>
      </c>
      <c r="D434" t="s">
        <v>231</v>
      </c>
      <c r="E434" t="s">
        <v>231</v>
      </c>
      <c r="F434" t="s">
        <v>103</v>
      </c>
      <c r="G434" t="s">
        <v>133</v>
      </c>
      <c r="H434">
        <v>19018</v>
      </c>
      <c r="I434" t="s">
        <v>61</v>
      </c>
      <c r="K434" t="s">
        <v>62</v>
      </c>
      <c r="L434">
        <v>25</v>
      </c>
      <c r="N434" t="str">
        <f t="shared" si="18"/>
        <v>0</v>
      </c>
      <c r="O434">
        <v>25</v>
      </c>
      <c r="P434" t="s">
        <v>63</v>
      </c>
      <c r="Q434" t="s">
        <v>64</v>
      </c>
      <c r="R434" t="s">
        <v>65</v>
      </c>
      <c r="S434" t="s">
        <v>66</v>
      </c>
      <c r="T434" t="s">
        <v>61</v>
      </c>
      <c r="U434" t="s">
        <v>68</v>
      </c>
      <c r="V434" t="s">
        <v>68</v>
      </c>
      <c r="X434" t="b">
        <v>0</v>
      </c>
      <c r="Y434" t="b">
        <v>0</v>
      </c>
      <c r="Z434" t="b">
        <v>0</v>
      </c>
      <c r="AA434">
        <v>999</v>
      </c>
      <c r="AB434">
        <v>1</v>
      </c>
      <c r="AC434" t="s">
        <v>69</v>
      </c>
      <c r="AD434" t="b">
        <v>1</v>
      </c>
      <c r="AE434" t="b">
        <v>1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72</v>
      </c>
      <c r="AO434" t="s">
        <v>81</v>
      </c>
      <c r="AP434" t="b">
        <v>0</v>
      </c>
      <c r="AQ434" t="b">
        <v>0</v>
      </c>
      <c r="AR434" t="s">
        <v>74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56</v>
      </c>
      <c r="B435" t="s">
        <v>122</v>
      </c>
      <c r="C435">
        <v>2003350</v>
      </c>
      <c r="D435" t="s">
        <v>231</v>
      </c>
      <c r="E435" t="s">
        <v>231</v>
      </c>
      <c r="F435" t="s">
        <v>123</v>
      </c>
      <c r="G435" t="s">
        <v>325</v>
      </c>
      <c r="H435">
        <v>33004</v>
      </c>
      <c r="I435" t="s">
        <v>61</v>
      </c>
      <c r="K435" t="s">
        <v>62</v>
      </c>
      <c r="L435">
        <v>30</v>
      </c>
      <c r="M435" t="str">
        <f>"0"</f>
        <v>0</v>
      </c>
      <c r="N435" t="str">
        <f t="shared" si="18"/>
        <v>0</v>
      </c>
      <c r="O435">
        <v>30</v>
      </c>
      <c r="P435" t="s">
        <v>63</v>
      </c>
      <c r="Q435" t="s">
        <v>64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>
        <v>230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71</v>
      </c>
      <c r="AK435" t="s">
        <v>61</v>
      </c>
      <c r="AL435" t="s">
        <v>61</v>
      </c>
      <c r="AM435" t="s">
        <v>61</v>
      </c>
      <c r="AN435" t="s">
        <v>72</v>
      </c>
      <c r="AO435" t="s">
        <v>73</v>
      </c>
      <c r="AP435" t="b">
        <v>0</v>
      </c>
      <c r="AQ435" t="b">
        <v>0</v>
      </c>
      <c r="AR435" t="s">
        <v>74</v>
      </c>
      <c r="AS435" t="b">
        <v>0</v>
      </c>
      <c r="AT435" t="s">
        <v>61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155</v>
      </c>
      <c r="B436" t="s">
        <v>156</v>
      </c>
      <c r="C436">
        <v>1009360</v>
      </c>
      <c r="D436" t="s">
        <v>75</v>
      </c>
      <c r="E436" t="s">
        <v>75</v>
      </c>
      <c r="F436" t="s">
        <v>157</v>
      </c>
      <c r="G436" t="s">
        <v>291</v>
      </c>
      <c r="H436">
        <v>25056</v>
      </c>
      <c r="I436" t="s">
        <v>61</v>
      </c>
      <c r="K436" t="s">
        <v>62</v>
      </c>
      <c r="L436">
        <v>30</v>
      </c>
      <c r="M436" t="str">
        <f>"0"</f>
        <v>0</v>
      </c>
      <c r="N436" t="str">
        <f t="shared" si="18"/>
        <v>0</v>
      </c>
      <c r="O436">
        <v>30</v>
      </c>
      <c r="P436" t="s">
        <v>63</v>
      </c>
      <c r="Q436" t="s">
        <v>64</v>
      </c>
      <c r="R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72</v>
      </c>
      <c r="AO436" t="s">
        <v>73</v>
      </c>
      <c r="AP436" t="b">
        <v>0</v>
      </c>
      <c r="AQ436" t="b">
        <v>0</v>
      </c>
      <c r="AR436" t="s">
        <v>74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56</v>
      </c>
      <c r="B437" t="s">
        <v>119</v>
      </c>
      <c r="C437">
        <v>2003350</v>
      </c>
      <c r="D437" t="s">
        <v>231</v>
      </c>
      <c r="E437" t="s">
        <v>231</v>
      </c>
      <c r="F437" t="s">
        <v>120</v>
      </c>
      <c r="G437" t="s">
        <v>506</v>
      </c>
      <c r="H437">
        <v>25005</v>
      </c>
      <c r="I437" t="s">
        <v>61</v>
      </c>
      <c r="K437" t="s">
        <v>62</v>
      </c>
      <c r="L437">
        <v>30</v>
      </c>
      <c r="M437" t="str">
        <f>"0"</f>
        <v>0</v>
      </c>
      <c r="N437" t="str">
        <f t="shared" si="18"/>
        <v>0</v>
      </c>
      <c r="O437">
        <v>30</v>
      </c>
      <c r="P437" t="s">
        <v>63</v>
      </c>
      <c r="Q437" t="s">
        <v>64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71</v>
      </c>
      <c r="AK437" t="s">
        <v>61</v>
      </c>
      <c r="AL437" t="s">
        <v>61</v>
      </c>
      <c r="AM437" t="s">
        <v>61</v>
      </c>
      <c r="AN437" t="s">
        <v>72</v>
      </c>
      <c r="AO437" t="s">
        <v>73</v>
      </c>
      <c r="AP437" t="b">
        <v>0</v>
      </c>
      <c r="AQ437" t="b">
        <v>0</v>
      </c>
      <c r="AR437" t="s">
        <v>74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100</v>
      </c>
      <c r="B438" t="s">
        <v>116</v>
      </c>
      <c r="C438" t="s">
        <v>117</v>
      </c>
      <c r="D438" t="s">
        <v>231</v>
      </c>
      <c r="E438" t="s">
        <v>231</v>
      </c>
      <c r="F438" t="s">
        <v>103</v>
      </c>
      <c r="G438" t="s">
        <v>158</v>
      </c>
      <c r="H438">
        <v>19018</v>
      </c>
      <c r="I438" t="s">
        <v>61</v>
      </c>
      <c r="K438" t="s">
        <v>62</v>
      </c>
      <c r="L438">
        <v>25</v>
      </c>
      <c r="N438" t="str">
        <f t="shared" si="18"/>
        <v>0</v>
      </c>
      <c r="O438">
        <v>25</v>
      </c>
      <c r="P438" t="s">
        <v>63</v>
      </c>
      <c r="Q438" t="s">
        <v>64</v>
      </c>
      <c r="R438" t="s">
        <v>65</v>
      </c>
      <c r="S438" t="s">
        <v>66</v>
      </c>
      <c r="T438" t="s">
        <v>61</v>
      </c>
      <c r="U438" t="s">
        <v>68</v>
      </c>
      <c r="V438" t="s">
        <v>68</v>
      </c>
      <c r="X438" t="b">
        <v>0</v>
      </c>
      <c r="Y438" t="b">
        <v>0</v>
      </c>
      <c r="Z438" t="b">
        <v>0</v>
      </c>
      <c r="AA438">
        <v>999</v>
      </c>
      <c r="AB438">
        <v>1</v>
      </c>
      <c r="AC438" t="s">
        <v>69</v>
      </c>
      <c r="AD438" t="b">
        <v>1</v>
      </c>
      <c r="AE438" t="b">
        <v>1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72</v>
      </c>
      <c r="AO438" t="s">
        <v>81</v>
      </c>
      <c r="AP438" t="b">
        <v>0</v>
      </c>
      <c r="AQ438" t="b">
        <v>0</v>
      </c>
      <c r="AR438" t="s">
        <v>74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130</v>
      </c>
      <c r="B439" t="s">
        <v>507</v>
      </c>
      <c r="C439">
        <v>1006300</v>
      </c>
      <c r="D439" t="s">
        <v>231</v>
      </c>
      <c r="E439" t="s">
        <v>231</v>
      </c>
      <c r="G439" t="s">
        <v>508</v>
      </c>
      <c r="H439">
        <v>43003</v>
      </c>
      <c r="I439" t="s">
        <v>61</v>
      </c>
      <c r="K439" t="s">
        <v>62</v>
      </c>
      <c r="L439">
        <v>25</v>
      </c>
      <c r="M439" t="str">
        <f>"0"</f>
        <v>0</v>
      </c>
      <c r="N439" t="str">
        <f t="shared" si="18"/>
        <v>0</v>
      </c>
      <c r="O439">
        <v>25</v>
      </c>
      <c r="P439" t="s">
        <v>63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72</v>
      </c>
      <c r="AO439" t="s">
        <v>73</v>
      </c>
      <c r="AP439" t="b">
        <v>0</v>
      </c>
      <c r="AQ439" t="b">
        <v>0</v>
      </c>
      <c r="AR439" t="s">
        <v>74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56</v>
      </c>
      <c r="B440" t="s">
        <v>127</v>
      </c>
      <c r="C440">
        <v>2001310</v>
      </c>
      <c r="D440" t="s">
        <v>148</v>
      </c>
      <c r="E440" t="s">
        <v>148</v>
      </c>
      <c r="F440" t="s">
        <v>125</v>
      </c>
      <c r="G440" t="s">
        <v>220</v>
      </c>
      <c r="H440">
        <v>25004</v>
      </c>
      <c r="I440" t="s">
        <v>61</v>
      </c>
      <c r="K440" t="s">
        <v>62</v>
      </c>
      <c r="L440">
        <v>30</v>
      </c>
      <c r="M440" t="str">
        <f>"0"</f>
        <v>0</v>
      </c>
      <c r="N440" t="str">
        <f t="shared" si="18"/>
        <v>0</v>
      </c>
      <c r="O440">
        <v>30</v>
      </c>
      <c r="P440" t="s">
        <v>63</v>
      </c>
      <c r="Q440" t="s">
        <v>65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230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72</v>
      </c>
      <c r="AO440" t="s">
        <v>73</v>
      </c>
      <c r="AP440" t="b">
        <v>0</v>
      </c>
      <c r="AQ440" t="b">
        <v>0</v>
      </c>
      <c r="AR440" t="s">
        <v>74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56</v>
      </c>
      <c r="B441" t="s">
        <v>326</v>
      </c>
      <c r="C441">
        <v>2001380</v>
      </c>
      <c r="D441" t="s">
        <v>152</v>
      </c>
      <c r="E441" t="s">
        <v>152</v>
      </c>
      <c r="F441" t="s">
        <v>138</v>
      </c>
      <c r="G441" t="s">
        <v>163</v>
      </c>
      <c r="H441">
        <v>25007</v>
      </c>
      <c r="I441" t="s">
        <v>61</v>
      </c>
      <c r="K441" t="s">
        <v>62</v>
      </c>
      <c r="L441">
        <v>30</v>
      </c>
      <c r="N441" t="str">
        <f t="shared" si="18"/>
        <v>0</v>
      </c>
      <c r="O441">
        <v>30</v>
      </c>
      <c r="P441" t="s">
        <v>63</v>
      </c>
      <c r="Q441" t="s">
        <v>64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72</v>
      </c>
      <c r="AO441" t="s">
        <v>73</v>
      </c>
      <c r="AP441" t="b">
        <v>0</v>
      </c>
      <c r="AQ441" t="b">
        <v>0</v>
      </c>
      <c r="AR441" t="s">
        <v>74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96</v>
      </c>
      <c r="B442" t="s">
        <v>290</v>
      </c>
      <c r="C442">
        <v>2000322</v>
      </c>
      <c r="D442" t="s">
        <v>231</v>
      </c>
      <c r="E442" t="s">
        <v>231</v>
      </c>
      <c r="F442" t="s">
        <v>59</v>
      </c>
      <c r="G442" t="s">
        <v>191</v>
      </c>
      <c r="H442">
        <v>33001</v>
      </c>
      <c r="I442" t="s">
        <v>61</v>
      </c>
      <c r="K442" t="s">
        <v>62</v>
      </c>
      <c r="L442">
        <v>30</v>
      </c>
      <c r="M442" t="str">
        <f>"0"</f>
        <v>0</v>
      </c>
      <c r="N442" t="str">
        <f t="shared" si="18"/>
        <v>0</v>
      </c>
      <c r="O442">
        <v>30</v>
      </c>
      <c r="P442" t="s">
        <v>63</v>
      </c>
      <c r="Q442" t="s">
        <v>64</v>
      </c>
      <c r="R442" t="s">
        <v>65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71</v>
      </c>
      <c r="AK442" t="s">
        <v>61</v>
      </c>
      <c r="AL442" t="s">
        <v>61</v>
      </c>
      <c r="AM442" t="s">
        <v>61</v>
      </c>
      <c r="AN442" t="s">
        <v>72</v>
      </c>
      <c r="AO442" t="s">
        <v>73</v>
      </c>
      <c r="AP442" t="b">
        <v>0</v>
      </c>
      <c r="AQ442" t="b">
        <v>0</v>
      </c>
      <c r="AR442" t="s">
        <v>74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56</v>
      </c>
      <c r="B443" t="s">
        <v>135</v>
      </c>
      <c r="C443">
        <v>2000310</v>
      </c>
      <c r="D443" t="s">
        <v>231</v>
      </c>
      <c r="E443" t="s">
        <v>231</v>
      </c>
      <c r="F443" t="s">
        <v>136</v>
      </c>
      <c r="G443" t="s">
        <v>462</v>
      </c>
      <c r="H443">
        <v>25001</v>
      </c>
      <c r="I443" t="s">
        <v>61</v>
      </c>
      <c r="K443" t="s">
        <v>62</v>
      </c>
      <c r="L443">
        <v>25</v>
      </c>
      <c r="M443" t="str">
        <f>"0"</f>
        <v>0</v>
      </c>
      <c r="N443" t="str">
        <f t="shared" si="18"/>
        <v>0</v>
      </c>
      <c r="O443">
        <v>25</v>
      </c>
      <c r="P443" t="s">
        <v>63</v>
      </c>
      <c r="Q443" t="s">
        <v>65</v>
      </c>
      <c r="R443" t="s">
        <v>65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103</v>
      </c>
      <c r="AB443">
        <v>230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72</v>
      </c>
      <c r="AO443" t="s">
        <v>73</v>
      </c>
      <c r="AP443" t="b">
        <v>0</v>
      </c>
      <c r="AQ443" t="b">
        <v>0</v>
      </c>
      <c r="AR443" t="s">
        <v>74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D443" t="s">
        <v>61</v>
      </c>
    </row>
    <row r="444" spans="1:56" x14ac:dyDescent="0.25">
      <c r="A444" t="s">
        <v>77</v>
      </c>
      <c r="B444" t="s">
        <v>509</v>
      </c>
      <c r="C444">
        <v>8100330</v>
      </c>
      <c r="D444" t="s">
        <v>231</v>
      </c>
      <c r="E444" t="s">
        <v>231</v>
      </c>
      <c r="F444" t="s">
        <v>88</v>
      </c>
      <c r="G444" t="s">
        <v>92</v>
      </c>
      <c r="H444">
        <v>26003</v>
      </c>
      <c r="I444" t="s">
        <v>61</v>
      </c>
      <c r="K444" t="s">
        <v>62</v>
      </c>
      <c r="L444">
        <v>30</v>
      </c>
      <c r="N444" t="str">
        <f t="shared" si="18"/>
        <v>0</v>
      </c>
      <c r="O444">
        <v>30</v>
      </c>
      <c r="P444" t="s">
        <v>93</v>
      </c>
      <c r="Q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300</v>
      </c>
      <c r="AB444">
        <v>230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72</v>
      </c>
      <c r="AO444" t="s">
        <v>81</v>
      </c>
      <c r="AP444" t="b">
        <v>0</v>
      </c>
      <c r="AQ444" t="b">
        <v>0</v>
      </c>
      <c r="AR444" t="s">
        <v>74</v>
      </c>
      <c r="AS444" t="b">
        <v>0</v>
      </c>
      <c r="AT444" t="s">
        <v>90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C444">
        <v>8100330</v>
      </c>
      <c r="BD444" t="s">
        <v>61</v>
      </c>
    </row>
    <row r="445" spans="1:56" x14ac:dyDescent="0.25">
      <c r="A445" t="s">
        <v>77</v>
      </c>
      <c r="B445" t="s">
        <v>510</v>
      </c>
      <c r="C445">
        <v>8100100</v>
      </c>
      <c r="D445" t="s">
        <v>231</v>
      </c>
      <c r="E445" t="s">
        <v>231</v>
      </c>
      <c r="F445" t="s">
        <v>88</v>
      </c>
      <c r="G445" t="s">
        <v>428</v>
      </c>
      <c r="H445">
        <v>26003</v>
      </c>
      <c r="I445" t="s">
        <v>61</v>
      </c>
      <c r="K445" t="s">
        <v>62</v>
      </c>
      <c r="L445">
        <v>30</v>
      </c>
      <c r="N445" t="str">
        <f t="shared" si="18"/>
        <v>0</v>
      </c>
      <c r="O445">
        <v>30</v>
      </c>
      <c r="P445" t="s">
        <v>95</v>
      </c>
      <c r="Q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300</v>
      </c>
      <c r="AB445">
        <v>230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72</v>
      </c>
      <c r="AO445" t="s">
        <v>81</v>
      </c>
      <c r="AP445" t="b">
        <v>0</v>
      </c>
      <c r="AQ445" t="b">
        <v>0</v>
      </c>
      <c r="AR445" t="s">
        <v>74</v>
      </c>
      <c r="AS445" t="b">
        <v>0</v>
      </c>
      <c r="AT445" t="s">
        <v>90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C445">
        <v>8100100</v>
      </c>
      <c r="BD445" t="s">
        <v>61</v>
      </c>
    </row>
    <row r="446" spans="1:56" x14ac:dyDescent="0.25">
      <c r="A446" t="s">
        <v>140</v>
      </c>
      <c r="B446" t="s">
        <v>511</v>
      </c>
      <c r="C446">
        <v>2103400</v>
      </c>
      <c r="D446" t="s">
        <v>231</v>
      </c>
      <c r="E446" t="s">
        <v>231</v>
      </c>
      <c r="F446" t="s">
        <v>170</v>
      </c>
      <c r="G446" t="s">
        <v>118</v>
      </c>
      <c r="H446">
        <v>25051</v>
      </c>
      <c r="I446" t="s">
        <v>61</v>
      </c>
      <c r="K446" t="s">
        <v>62</v>
      </c>
      <c r="L446">
        <v>30</v>
      </c>
      <c r="M446" t="str">
        <f>"0"</f>
        <v>0</v>
      </c>
      <c r="N446" t="str">
        <f t="shared" si="18"/>
        <v>0</v>
      </c>
      <c r="O446">
        <v>30</v>
      </c>
      <c r="P446" t="s">
        <v>63</v>
      </c>
      <c r="Q446" t="s">
        <v>64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72</v>
      </c>
      <c r="AO446" t="s">
        <v>73</v>
      </c>
      <c r="AP446" t="b">
        <v>0</v>
      </c>
      <c r="AQ446" t="b">
        <v>0</v>
      </c>
      <c r="AR446" t="s">
        <v>74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140</v>
      </c>
      <c r="B447" t="s">
        <v>288</v>
      </c>
      <c r="C447">
        <v>2107350</v>
      </c>
      <c r="D447" t="s">
        <v>83</v>
      </c>
      <c r="E447" t="s">
        <v>83</v>
      </c>
      <c r="F447" t="s">
        <v>142</v>
      </c>
      <c r="G447" t="s">
        <v>76</v>
      </c>
      <c r="H447">
        <v>25054</v>
      </c>
      <c r="I447" t="s">
        <v>61</v>
      </c>
      <c r="K447" t="s">
        <v>62</v>
      </c>
      <c r="L447">
        <v>34</v>
      </c>
      <c r="M447" t="str">
        <f>"0"</f>
        <v>0</v>
      </c>
      <c r="N447" t="str">
        <f t="shared" si="18"/>
        <v>0</v>
      </c>
      <c r="O447">
        <v>34</v>
      </c>
      <c r="P447" t="s">
        <v>63</v>
      </c>
      <c r="Q447" t="s">
        <v>64</v>
      </c>
      <c r="R447" t="s">
        <v>65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72</v>
      </c>
      <c r="AO447" t="s">
        <v>81</v>
      </c>
      <c r="AP447" t="b">
        <v>0</v>
      </c>
      <c r="AQ447" t="b">
        <v>0</v>
      </c>
      <c r="AR447" t="s">
        <v>74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227</v>
      </c>
      <c r="B448" t="s">
        <v>512</v>
      </c>
      <c r="C448">
        <v>1303430</v>
      </c>
      <c r="D448" t="s">
        <v>231</v>
      </c>
      <c r="E448" t="s">
        <v>231</v>
      </c>
      <c r="F448" t="s">
        <v>257</v>
      </c>
      <c r="G448" t="s">
        <v>479</v>
      </c>
      <c r="H448" t="s">
        <v>513</v>
      </c>
      <c r="I448" t="s">
        <v>61</v>
      </c>
      <c r="K448" t="s">
        <v>62</v>
      </c>
      <c r="L448">
        <v>25</v>
      </c>
      <c r="N448" t="str">
        <f t="shared" si="18"/>
        <v>0</v>
      </c>
      <c r="O448">
        <v>25</v>
      </c>
      <c r="P448" t="s">
        <v>63</v>
      </c>
      <c r="Q448" t="s">
        <v>64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71</v>
      </c>
      <c r="AK448" t="s">
        <v>61</v>
      </c>
      <c r="AL448" t="s">
        <v>61</v>
      </c>
      <c r="AM448" t="s">
        <v>61</v>
      </c>
      <c r="AN448" t="s">
        <v>72</v>
      </c>
      <c r="AO448" t="s">
        <v>73</v>
      </c>
      <c r="AP448" t="b">
        <v>0</v>
      </c>
      <c r="AQ448" t="b">
        <v>0</v>
      </c>
      <c r="AR448" t="s">
        <v>74</v>
      </c>
      <c r="AS448" t="b">
        <v>0</v>
      </c>
      <c r="AT448" t="s">
        <v>61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227</v>
      </c>
      <c r="B449" t="s">
        <v>514</v>
      </c>
      <c r="C449">
        <v>1303420</v>
      </c>
      <c r="D449" t="s">
        <v>231</v>
      </c>
      <c r="E449" t="s">
        <v>231</v>
      </c>
      <c r="F449" t="s">
        <v>257</v>
      </c>
      <c r="G449" t="s">
        <v>479</v>
      </c>
      <c r="H449" t="str">
        <f>"01002"</f>
        <v>01002</v>
      </c>
      <c r="I449" t="s">
        <v>61</v>
      </c>
      <c r="K449" t="s">
        <v>62</v>
      </c>
      <c r="L449">
        <v>25</v>
      </c>
      <c r="N449" t="str">
        <f t="shared" si="18"/>
        <v>0</v>
      </c>
      <c r="O449">
        <v>25</v>
      </c>
      <c r="P449" t="s">
        <v>63</v>
      </c>
      <c r="Q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103</v>
      </c>
      <c r="AB449">
        <v>230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72</v>
      </c>
      <c r="AO449" t="s">
        <v>73</v>
      </c>
      <c r="AP449" t="b">
        <v>0</v>
      </c>
      <c r="AQ449" t="b">
        <v>0</v>
      </c>
      <c r="AR449" t="s">
        <v>74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227</v>
      </c>
      <c r="B450" t="s">
        <v>515</v>
      </c>
      <c r="C450">
        <v>1303410</v>
      </c>
      <c r="D450" t="s">
        <v>231</v>
      </c>
      <c r="E450" t="s">
        <v>231</v>
      </c>
      <c r="F450" t="s">
        <v>257</v>
      </c>
      <c r="G450" t="s">
        <v>467</v>
      </c>
      <c r="H450" t="str">
        <f>"01002"</f>
        <v>01002</v>
      </c>
      <c r="I450" t="s">
        <v>61</v>
      </c>
      <c r="K450" t="s">
        <v>62</v>
      </c>
      <c r="L450">
        <v>25</v>
      </c>
      <c r="N450" t="str">
        <f t="shared" si="18"/>
        <v>0</v>
      </c>
      <c r="O450">
        <v>25</v>
      </c>
      <c r="P450" t="s">
        <v>63</v>
      </c>
      <c r="Q450" t="s">
        <v>65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72</v>
      </c>
      <c r="AO450" t="s">
        <v>73</v>
      </c>
      <c r="AP450" t="b">
        <v>0</v>
      </c>
      <c r="AQ450" t="b">
        <v>0</v>
      </c>
      <c r="AR450" t="s">
        <v>74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227</v>
      </c>
      <c r="B451" t="s">
        <v>516</v>
      </c>
      <c r="C451">
        <v>1303400</v>
      </c>
      <c r="D451" t="s">
        <v>231</v>
      </c>
      <c r="E451" t="s">
        <v>231</v>
      </c>
      <c r="F451" t="s">
        <v>257</v>
      </c>
      <c r="G451" t="s">
        <v>479</v>
      </c>
      <c r="H451" t="str">
        <f>"01002"</f>
        <v>01002</v>
      </c>
      <c r="I451" t="s">
        <v>61</v>
      </c>
      <c r="K451" t="s">
        <v>62</v>
      </c>
      <c r="L451">
        <v>25</v>
      </c>
      <c r="N451" t="str">
        <f t="shared" si="18"/>
        <v>0</v>
      </c>
      <c r="O451">
        <v>25</v>
      </c>
      <c r="P451" t="s">
        <v>63</v>
      </c>
      <c r="Q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103</v>
      </c>
      <c r="AB451">
        <v>230</v>
      </c>
      <c r="AC451" t="s">
        <v>69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72</v>
      </c>
      <c r="AO451" t="s">
        <v>73</v>
      </c>
      <c r="AP451" t="b">
        <v>0</v>
      </c>
      <c r="AQ451" t="b">
        <v>0</v>
      </c>
      <c r="AR451" t="s">
        <v>74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144</v>
      </c>
      <c r="B452" t="s">
        <v>145</v>
      </c>
      <c r="C452">
        <v>3026010</v>
      </c>
      <c r="D452" t="s">
        <v>231</v>
      </c>
      <c r="E452" t="s">
        <v>231</v>
      </c>
      <c r="F452" t="s">
        <v>146</v>
      </c>
      <c r="G452" t="s">
        <v>517</v>
      </c>
      <c r="H452" t="str">
        <f>"03001"</f>
        <v>03001</v>
      </c>
      <c r="I452" t="s">
        <v>61</v>
      </c>
      <c r="K452" t="s">
        <v>62</v>
      </c>
      <c r="L452">
        <v>39</v>
      </c>
      <c r="M452" t="str">
        <f>"0"</f>
        <v>0</v>
      </c>
      <c r="N452" t="str">
        <f t="shared" si="18"/>
        <v>0</v>
      </c>
      <c r="O452">
        <v>39</v>
      </c>
      <c r="P452" t="s">
        <v>63</v>
      </c>
      <c r="Q452" t="s">
        <v>65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>
        <v>230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72</v>
      </c>
      <c r="AO452" t="s">
        <v>81</v>
      </c>
      <c r="AP452" t="b">
        <v>0</v>
      </c>
      <c r="AQ452" t="b">
        <v>0</v>
      </c>
      <c r="AR452" t="s">
        <v>74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155</v>
      </c>
      <c r="B453" t="s">
        <v>334</v>
      </c>
      <c r="C453">
        <v>2102321</v>
      </c>
      <c r="D453" t="s">
        <v>231</v>
      </c>
      <c r="E453" t="s">
        <v>231</v>
      </c>
      <c r="F453" t="s">
        <v>166</v>
      </c>
      <c r="G453" t="s">
        <v>163</v>
      </c>
      <c r="H453">
        <v>25057</v>
      </c>
      <c r="I453" t="s">
        <v>61</v>
      </c>
      <c r="K453" t="s">
        <v>62</v>
      </c>
      <c r="L453">
        <v>30</v>
      </c>
      <c r="N453" t="str">
        <f t="shared" si="18"/>
        <v>0</v>
      </c>
      <c r="O453">
        <v>30</v>
      </c>
      <c r="P453" t="s">
        <v>63</v>
      </c>
      <c r="Q453" t="s">
        <v>64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230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72</v>
      </c>
      <c r="AO453" t="s">
        <v>73</v>
      </c>
      <c r="AP453" t="b">
        <v>0</v>
      </c>
      <c r="AQ453" t="b">
        <v>0</v>
      </c>
      <c r="AR453" t="s">
        <v>74</v>
      </c>
      <c r="AS453" t="b">
        <v>0</v>
      </c>
      <c r="AT453" t="s">
        <v>90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176</v>
      </c>
      <c r="B454" t="s">
        <v>518</v>
      </c>
      <c r="C454">
        <v>1700420</v>
      </c>
      <c r="D454" t="s">
        <v>148</v>
      </c>
      <c r="E454" t="s">
        <v>148</v>
      </c>
      <c r="F454" t="s">
        <v>128</v>
      </c>
      <c r="G454" t="s">
        <v>163</v>
      </c>
      <c r="H454" t="str">
        <f>"07001"</f>
        <v>07001</v>
      </c>
      <c r="I454" t="s">
        <v>61</v>
      </c>
      <c r="K454" t="s">
        <v>62</v>
      </c>
      <c r="L454">
        <v>30</v>
      </c>
      <c r="N454" t="str">
        <f t="shared" si="18"/>
        <v>0</v>
      </c>
      <c r="O454">
        <v>30</v>
      </c>
      <c r="P454" t="s">
        <v>63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230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86</v>
      </c>
      <c r="AO454" t="s">
        <v>81</v>
      </c>
      <c r="AP454" t="b">
        <v>0</v>
      </c>
      <c r="AQ454" t="b">
        <v>0</v>
      </c>
      <c r="AR454" t="s">
        <v>74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176</v>
      </c>
      <c r="B455" t="s">
        <v>519</v>
      </c>
      <c r="C455" t="s">
        <v>520</v>
      </c>
      <c r="D455" t="s">
        <v>231</v>
      </c>
      <c r="E455" t="s">
        <v>231</v>
      </c>
      <c r="F455" t="s">
        <v>464</v>
      </c>
      <c r="G455" t="s">
        <v>92</v>
      </c>
      <c r="H455">
        <v>19017</v>
      </c>
      <c r="I455" t="s">
        <v>61</v>
      </c>
      <c r="K455" t="s">
        <v>62</v>
      </c>
      <c r="L455">
        <v>30</v>
      </c>
      <c r="M455" t="str">
        <f>"0"</f>
        <v>0</v>
      </c>
      <c r="N455" t="str">
        <f t="shared" si="18"/>
        <v>0</v>
      </c>
      <c r="O455">
        <v>30</v>
      </c>
      <c r="P455" t="s">
        <v>95</v>
      </c>
      <c r="Q455" t="s">
        <v>64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0</v>
      </c>
      <c r="Y455" t="b">
        <v>1</v>
      </c>
      <c r="Z455" t="b">
        <v>1</v>
      </c>
      <c r="AA455">
        <v>103</v>
      </c>
      <c r="AB455">
        <v>230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72</v>
      </c>
      <c r="AO455" t="s">
        <v>81</v>
      </c>
      <c r="AP455" t="b">
        <v>0</v>
      </c>
      <c r="AQ455" t="b">
        <v>0</v>
      </c>
      <c r="AR455" t="s">
        <v>74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176</v>
      </c>
      <c r="B456" t="s">
        <v>521</v>
      </c>
      <c r="C456" t="s">
        <v>522</v>
      </c>
      <c r="D456" t="s">
        <v>231</v>
      </c>
      <c r="E456" t="s">
        <v>231</v>
      </c>
      <c r="F456" t="s">
        <v>464</v>
      </c>
      <c r="G456" t="s">
        <v>92</v>
      </c>
      <c r="H456">
        <v>19017</v>
      </c>
      <c r="I456" t="s">
        <v>61</v>
      </c>
      <c r="K456" t="s">
        <v>62</v>
      </c>
      <c r="L456">
        <v>25</v>
      </c>
      <c r="N456" t="str">
        <f t="shared" si="18"/>
        <v>0</v>
      </c>
      <c r="O456">
        <v>25</v>
      </c>
      <c r="P456" t="s">
        <v>93</v>
      </c>
      <c r="Q456" t="s">
        <v>64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0</v>
      </c>
      <c r="Y456" t="b">
        <v>1</v>
      </c>
      <c r="Z456" t="b">
        <v>1</v>
      </c>
      <c r="AA456">
        <v>103</v>
      </c>
      <c r="AB456">
        <v>230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72</v>
      </c>
      <c r="AO456" t="s">
        <v>81</v>
      </c>
      <c r="AP456" t="b">
        <v>0</v>
      </c>
      <c r="AQ456" t="b">
        <v>0</v>
      </c>
      <c r="AR456" t="s">
        <v>74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176</v>
      </c>
      <c r="B457" t="s">
        <v>523</v>
      </c>
      <c r="C457">
        <v>1006320</v>
      </c>
      <c r="D457" t="s">
        <v>231</v>
      </c>
      <c r="E457" t="s">
        <v>231</v>
      </c>
      <c r="G457" t="s">
        <v>508</v>
      </c>
      <c r="H457">
        <v>43003</v>
      </c>
      <c r="I457" t="s">
        <v>61</v>
      </c>
      <c r="K457" t="s">
        <v>62</v>
      </c>
      <c r="L457">
        <v>25</v>
      </c>
      <c r="M457" t="str">
        <f>"0"</f>
        <v>0</v>
      </c>
      <c r="N457" t="str">
        <f t="shared" si="18"/>
        <v>0</v>
      </c>
      <c r="O457">
        <v>25</v>
      </c>
      <c r="P457" t="s">
        <v>63</v>
      </c>
      <c r="Q457" t="s">
        <v>65</v>
      </c>
      <c r="R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71</v>
      </c>
      <c r="AK457" t="s">
        <v>61</v>
      </c>
      <c r="AL457" t="s">
        <v>61</v>
      </c>
      <c r="AM457" t="s">
        <v>61</v>
      </c>
      <c r="AN457" t="s">
        <v>72</v>
      </c>
      <c r="AO457" t="s">
        <v>73</v>
      </c>
      <c r="AP457" t="b">
        <v>0</v>
      </c>
      <c r="AQ457" t="b">
        <v>0</v>
      </c>
      <c r="AR457" t="s">
        <v>74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176</v>
      </c>
      <c r="B458" t="s">
        <v>524</v>
      </c>
      <c r="C458">
        <v>1006310</v>
      </c>
      <c r="D458" t="s">
        <v>231</v>
      </c>
      <c r="E458" t="s">
        <v>231</v>
      </c>
      <c r="G458" t="s">
        <v>508</v>
      </c>
      <c r="H458">
        <v>43003</v>
      </c>
      <c r="I458" t="s">
        <v>61</v>
      </c>
      <c r="K458" t="s">
        <v>62</v>
      </c>
      <c r="L458">
        <v>25</v>
      </c>
      <c r="M458" t="str">
        <f>"0"</f>
        <v>0</v>
      </c>
      <c r="N458" t="str">
        <f t="shared" si="18"/>
        <v>0</v>
      </c>
      <c r="O458">
        <v>25</v>
      </c>
      <c r="P458" t="s">
        <v>63</v>
      </c>
      <c r="Q458" t="s">
        <v>65</v>
      </c>
      <c r="R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72</v>
      </c>
      <c r="AO458" t="s">
        <v>73</v>
      </c>
      <c r="AP458" t="b">
        <v>0</v>
      </c>
      <c r="AQ458" t="b">
        <v>0</v>
      </c>
      <c r="AR458" t="s">
        <v>74</v>
      </c>
      <c r="AS458" t="b">
        <v>0</v>
      </c>
      <c r="AT458" t="s">
        <v>61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176</v>
      </c>
      <c r="B459" t="s">
        <v>525</v>
      </c>
      <c r="C459">
        <v>1700390</v>
      </c>
      <c r="D459" t="s">
        <v>231</v>
      </c>
      <c r="E459" t="s">
        <v>231</v>
      </c>
      <c r="F459" t="s">
        <v>171</v>
      </c>
      <c r="G459" t="s">
        <v>163</v>
      </c>
      <c r="H459" t="str">
        <f>"07002"</f>
        <v>07002</v>
      </c>
      <c r="I459" t="s">
        <v>61</v>
      </c>
      <c r="K459" t="s">
        <v>62</v>
      </c>
      <c r="L459">
        <v>30</v>
      </c>
      <c r="N459" t="str">
        <f t="shared" ref="N459:N522" si="19">"0"</f>
        <v>0</v>
      </c>
      <c r="O459">
        <v>30</v>
      </c>
      <c r="P459" t="s">
        <v>63</v>
      </c>
      <c r="Q459" t="s">
        <v>65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86</v>
      </c>
      <c r="AO459" t="s">
        <v>81</v>
      </c>
      <c r="AP459" t="b">
        <v>0</v>
      </c>
      <c r="AQ459" t="b">
        <v>0</v>
      </c>
      <c r="AR459" t="s">
        <v>74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182</v>
      </c>
      <c r="B460" t="s">
        <v>344</v>
      </c>
      <c r="C460">
        <v>1001310</v>
      </c>
      <c r="D460" t="s">
        <v>152</v>
      </c>
      <c r="E460" t="s">
        <v>152</v>
      </c>
      <c r="F460" t="s">
        <v>203</v>
      </c>
      <c r="G460" t="s">
        <v>526</v>
      </c>
      <c r="H460">
        <v>42004</v>
      </c>
      <c r="I460" t="s">
        <v>61</v>
      </c>
      <c r="K460" t="s">
        <v>62</v>
      </c>
      <c r="L460">
        <v>25</v>
      </c>
      <c r="M460" t="str">
        <f t="shared" ref="M460:M468" si="20">"0"</f>
        <v>0</v>
      </c>
      <c r="N460" t="str">
        <f t="shared" si="19"/>
        <v>0</v>
      </c>
      <c r="O460">
        <v>25</v>
      </c>
      <c r="P460" t="s">
        <v>63</v>
      </c>
      <c r="Q460" t="s">
        <v>65</v>
      </c>
      <c r="R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72</v>
      </c>
      <c r="AO460" t="s">
        <v>73</v>
      </c>
      <c r="AP460" t="b">
        <v>0</v>
      </c>
      <c r="AQ460" t="b">
        <v>0</v>
      </c>
      <c r="AR460" t="s">
        <v>74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182</v>
      </c>
      <c r="B461" t="s">
        <v>184</v>
      </c>
      <c r="C461">
        <v>1001340</v>
      </c>
      <c r="D461" t="s">
        <v>58</v>
      </c>
      <c r="E461" t="s">
        <v>58</v>
      </c>
      <c r="G461" t="s">
        <v>76</v>
      </c>
      <c r="H461">
        <v>25060</v>
      </c>
      <c r="I461" t="s">
        <v>61</v>
      </c>
      <c r="K461" t="s">
        <v>62</v>
      </c>
      <c r="L461">
        <v>25</v>
      </c>
      <c r="M461" t="str">
        <f t="shared" si="20"/>
        <v>0</v>
      </c>
      <c r="N461" t="str">
        <f t="shared" si="19"/>
        <v>0</v>
      </c>
      <c r="O461">
        <v>25</v>
      </c>
      <c r="P461" t="s">
        <v>63</v>
      </c>
      <c r="Q461" t="s">
        <v>65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72</v>
      </c>
      <c r="AO461" t="s">
        <v>73</v>
      </c>
      <c r="AP461" t="b">
        <v>0</v>
      </c>
      <c r="AQ461" t="b">
        <v>0</v>
      </c>
      <c r="AR461" t="s">
        <v>74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182</v>
      </c>
      <c r="B462" t="s">
        <v>527</v>
      </c>
      <c r="C462" t="s">
        <v>528</v>
      </c>
      <c r="D462" t="s">
        <v>132</v>
      </c>
      <c r="E462" t="s">
        <v>132</v>
      </c>
      <c r="F462" t="s">
        <v>200</v>
      </c>
      <c r="G462" t="s">
        <v>428</v>
      </c>
      <c r="H462">
        <v>22002</v>
      </c>
      <c r="I462" t="s">
        <v>61</v>
      </c>
      <c r="K462" t="s">
        <v>62</v>
      </c>
      <c r="L462">
        <v>30</v>
      </c>
      <c r="M462" t="str">
        <f t="shared" si="20"/>
        <v>0</v>
      </c>
      <c r="N462" t="str">
        <f t="shared" si="19"/>
        <v>0</v>
      </c>
      <c r="O462">
        <v>30</v>
      </c>
      <c r="P462" t="s">
        <v>93</v>
      </c>
      <c r="Q462" t="s">
        <v>64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86</v>
      </c>
      <c r="AO462" t="s">
        <v>81</v>
      </c>
      <c r="AP462" t="b">
        <v>0</v>
      </c>
      <c r="AQ462" t="b">
        <v>0</v>
      </c>
      <c r="AR462" t="s">
        <v>74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182</v>
      </c>
      <c r="B463" t="s">
        <v>529</v>
      </c>
      <c r="C463" t="s">
        <v>530</v>
      </c>
      <c r="D463" t="s">
        <v>132</v>
      </c>
      <c r="E463" t="s">
        <v>132</v>
      </c>
      <c r="F463" t="s">
        <v>200</v>
      </c>
      <c r="G463" t="s">
        <v>428</v>
      </c>
      <c r="H463">
        <v>24004</v>
      </c>
      <c r="I463" t="s">
        <v>61</v>
      </c>
      <c r="K463" t="s">
        <v>62</v>
      </c>
      <c r="L463">
        <v>30</v>
      </c>
      <c r="M463" t="str">
        <f t="shared" si="20"/>
        <v>0</v>
      </c>
      <c r="N463" t="str">
        <f t="shared" si="19"/>
        <v>0</v>
      </c>
      <c r="O463">
        <v>30</v>
      </c>
      <c r="P463" t="s">
        <v>95</v>
      </c>
      <c r="Q463" t="s">
        <v>64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86</v>
      </c>
      <c r="AO463" t="s">
        <v>81</v>
      </c>
      <c r="AP463" t="b">
        <v>0</v>
      </c>
      <c r="AQ463" t="b">
        <v>0</v>
      </c>
      <c r="AR463" t="s">
        <v>74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182</v>
      </c>
      <c r="B464" t="s">
        <v>187</v>
      </c>
      <c r="C464">
        <v>1001370</v>
      </c>
      <c r="D464" t="s">
        <v>132</v>
      </c>
      <c r="E464" t="s">
        <v>132</v>
      </c>
      <c r="F464" t="s">
        <v>340</v>
      </c>
      <c r="G464" t="s">
        <v>531</v>
      </c>
      <c r="H464">
        <v>10004</v>
      </c>
      <c r="I464" t="s">
        <v>61</v>
      </c>
      <c r="K464" t="s">
        <v>62</v>
      </c>
      <c r="L464">
        <v>28</v>
      </c>
      <c r="M464" t="str">
        <f t="shared" si="20"/>
        <v>0</v>
      </c>
      <c r="N464" t="str">
        <f t="shared" si="19"/>
        <v>0</v>
      </c>
      <c r="O464">
        <v>28</v>
      </c>
      <c r="P464" t="s">
        <v>63</v>
      </c>
      <c r="Q464" t="s">
        <v>65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>
        <v>230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72</v>
      </c>
      <c r="AO464" t="s">
        <v>188</v>
      </c>
      <c r="AP464" t="b">
        <v>0</v>
      </c>
      <c r="AQ464" t="b">
        <v>0</v>
      </c>
      <c r="AR464" t="s">
        <v>74</v>
      </c>
      <c r="AS464" t="b">
        <v>0</v>
      </c>
      <c r="AT464" t="s">
        <v>90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182</v>
      </c>
      <c r="B465" t="s">
        <v>189</v>
      </c>
      <c r="C465">
        <v>1001400</v>
      </c>
      <c r="D465" t="s">
        <v>83</v>
      </c>
      <c r="E465" t="s">
        <v>83</v>
      </c>
      <c r="F465" t="s">
        <v>190</v>
      </c>
      <c r="G465" t="s">
        <v>295</v>
      </c>
      <c r="H465">
        <v>25055</v>
      </c>
      <c r="I465" t="s">
        <v>61</v>
      </c>
      <c r="K465" t="s">
        <v>62</v>
      </c>
      <c r="L465">
        <v>25</v>
      </c>
      <c r="M465" t="str">
        <f t="shared" si="20"/>
        <v>0</v>
      </c>
      <c r="N465" t="str">
        <f t="shared" si="19"/>
        <v>0</v>
      </c>
      <c r="O465">
        <v>25</v>
      </c>
      <c r="P465" t="s">
        <v>63</v>
      </c>
      <c r="Q465" t="s">
        <v>65</v>
      </c>
      <c r="R465" t="s">
        <v>65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103</v>
      </c>
      <c r="AB465">
        <v>230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72</v>
      </c>
      <c r="AO465" t="s">
        <v>188</v>
      </c>
      <c r="AP465" t="b">
        <v>0</v>
      </c>
      <c r="AQ465" t="b">
        <v>0</v>
      </c>
      <c r="AR465" t="s">
        <v>74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D465" t="s">
        <v>61</v>
      </c>
    </row>
    <row r="466" spans="1:56" x14ac:dyDescent="0.25">
      <c r="A466" t="s">
        <v>182</v>
      </c>
      <c r="B466" t="s">
        <v>196</v>
      </c>
      <c r="C466">
        <v>1008350</v>
      </c>
      <c r="D466" t="s">
        <v>132</v>
      </c>
      <c r="E466" t="s">
        <v>132</v>
      </c>
      <c r="F466" t="s">
        <v>197</v>
      </c>
      <c r="G466" t="s">
        <v>532</v>
      </c>
      <c r="H466" t="str">
        <f>"03002"</f>
        <v>03002</v>
      </c>
      <c r="I466" t="s">
        <v>61</v>
      </c>
      <c r="K466" t="s">
        <v>62</v>
      </c>
      <c r="L466">
        <v>26</v>
      </c>
      <c r="M466" t="str">
        <f t="shared" si="20"/>
        <v>0</v>
      </c>
      <c r="N466" t="str">
        <f t="shared" si="19"/>
        <v>0</v>
      </c>
      <c r="O466">
        <v>26</v>
      </c>
      <c r="P466" t="s">
        <v>63</v>
      </c>
      <c r="Q466" t="s">
        <v>65</v>
      </c>
      <c r="R466" t="s">
        <v>65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103</v>
      </c>
      <c r="AB466">
        <v>230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72</v>
      </c>
      <c r="AO466" t="s">
        <v>73</v>
      </c>
      <c r="AP466" t="b">
        <v>0</v>
      </c>
      <c r="AQ466" t="b">
        <v>0</v>
      </c>
      <c r="AR466" t="s">
        <v>74</v>
      </c>
      <c r="AS466" t="b">
        <v>0</v>
      </c>
      <c r="AT466" t="s">
        <v>90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D466" t="s">
        <v>61</v>
      </c>
    </row>
    <row r="467" spans="1:56" x14ac:dyDescent="0.25">
      <c r="A467" t="s">
        <v>182</v>
      </c>
      <c r="B467" t="s">
        <v>341</v>
      </c>
      <c r="C467">
        <v>1000410</v>
      </c>
      <c r="D467" t="s">
        <v>231</v>
      </c>
      <c r="E467" t="s">
        <v>231</v>
      </c>
      <c r="G467" t="s">
        <v>533</v>
      </c>
      <c r="H467">
        <v>13004</v>
      </c>
      <c r="I467" t="s">
        <v>61</v>
      </c>
      <c r="K467" t="s">
        <v>62</v>
      </c>
      <c r="L467">
        <v>27</v>
      </c>
      <c r="M467" t="str">
        <f t="shared" si="20"/>
        <v>0</v>
      </c>
      <c r="N467" t="str">
        <f t="shared" si="19"/>
        <v>0</v>
      </c>
      <c r="O467">
        <v>27</v>
      </c>
      <c r="P467" t="s">
        <v>63</v>
      </c>
      <c r="Q467" t="s">
        <v>65</v>
      </c>
      <c r="R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103</v>
      </c>
      <c r="AB467">
        <v>230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72</v>
      </c>
      <c r="AO467" t="s">
        <v>188</v>
      </c>
      <c r="AP467" t="b">
        <v>0</v>
      </c>
      <c r="AQ467" t="b">
        <v>0</v>
      </c>
      <c r="AR467" t="s">
        <v>195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227</v>
      </c>
      <c r="B468" t="s">
        <v>534</v>
      </c>
      <c r="C468" t="str">
        <f>"0400310"</f>
        <v>0400310</v>
      </c>
      <c r="D468" t="s">
        <v>231</v>
      </c>
      <c r="E468" t="s">
        <v>231</v>
      </c>
      <c r="F468" t="s">
        <v>160</v>
      </c>
      <c r="G468" t="s">
        <v>172</v>
      </c>
      <c r="H468">
        <v>26002</v>
      </c>
      <c r="I468" t="s">
        <v>61</v>
      </c>
      <c r="K468" t="s">
        <v>62</v>
      </c>
      <c r="L468">
        <v>40</v>
      </c>
      <c r="M468" t="str">
        <f t="shared" si="20"/>
        <v>0</v>
      </c>
      <c r="N468" t="str">
        <f t="shared" si="19"/>
        <v>0</v>
      </c>
      <c r="O468">
        <v>40</v>
      </c>
      <c r="P468" t="s">
        <v>63</v>
      </c>
      <c r="Q468" t="s">
        <v>65</v>
      </c>
      <c r="R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103</v>
      </c>
      <c r="AB468">
        <v>230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72</v>
      </c>
      <c r="AO468" t="s">
        <v>73</v>
      </c>
      <c r="AP468" t="b">
        <v>0</v>
      </c>
      <c r="AQ468" t="b">
        <v>0</v>
      </c>
      <c r="AR468" t="s">
        <v>74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D468" t="s">
        <v>61</v>
      </c>
    </row>
    <row r="469" spans="1:56" x14ac:dyDescent="0.25">
      <c r="A469" t="s">
        <v>208</v>
      </c>
      <c r="B469" t="s">
        <v>262</v>
      </c>
      <c r="C469" t="str">
        <f>"0703320"</f>
        <v>0703320</v>
      </c>
      <c r="D469" t="s">
        <v>231</v>
      </c>
      <c r="E469" t="s">
        <v>231</v>
      </c>
      <c r="F469" t="s">
        <v>210</v>
      </c>
      <c r="G469" t="s">
        <v>133</v>
      </c>
      <c r="H469">
        <v>10003</v>
      </c>
      <c r="I469" t="s">
        <v>61</v>
      </c>
      <c r="K469" t="s">
        <v>62</v>
      </c>
      <c r="L469">
        <v>30</v>
      </c>
      <c r="N469" t="str">
        <f t="shared" si="19"/>
        <v>0</v>
      </c>
      <c r="O469">
        <v>30</v>
      </c>
      <c r="P469" t="s">
        <v>63</v>
      </c>
      <c r="Q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103</v>
      </c>
      <c r="AB469">
        <v>230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72</v>
      </c>
      <c r="AO469" t="s">
        <v>73</v>
      </c>
      <c r="AP469" t="b">
        <v>0</v>
      </c>
      <c r="AQ469" t="b">
        <v>0</v>
      </c>
      <c r="AR469" t="s">
        <v>74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D469" t="s">
        <v>61</v>
      </c>
    </row>
    <row r="470" spans="1:56" x14ac:dyDescent="0.25">
      <c r="A470" t="s">
        <v>208</v>
      </c>
      <c r="B470" t="s">
        <v>370</v>
      </c>
      <c r="C470" t="str">
        <f>"0708340"</f>
        <v>0708340</v>
      </c>
      <c r="D470" t="s">
        <v>231</v>
      </c>
      <c r="E470" t="s">
        <v>231</v>
      </c>
      <c r="G470" t="s">
        <v>110</v>
      </c>
      <c r="H470">
        <v>10006</v>
      </c>
      <c r="I470" t="s">
        <v>61</v>
      </c>
      <c r="K470" t="s">
        <v>62</v>
      </c>
      <c r="L470">
        <v>30</v>
      </c>
      <c r="M470" t="str">
        <f t="shared" ref="M470:M477" si="21">"0"</f>
        <v>0</v>
      </c>
      <c r="N470" t="str">
        <f t="shared" si="19"/>
        <v>0</v>
      </c>
      <c r="O470">
        <v>30</v>
      </c>
      <c r="P470" t="s">
        <v>63</v>
      </c>
      <c r="Q470" t="s">
        <v>65</v>
      </c>
      <c r="R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72</v>
      </c>
      <c r="AO470" t="s">
        <v>188</v>
      </c>
      <c r="AP470" t="b">
        <v>0</v>
      </c>
      <c r="AQ470" t="b">
        <v>0</v>
      </c>
      <c r="AR470" t="s">
        <v>74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208</v>
      </c>
      <c r="B471" t="s">
        <v>371</v>
      </c>
      <c r="C471" t="str">
        <f>"0708360"</f>
        <v>0708360</v>
      </c>
      <c r="D471" t="s">
        <v>148</v>
      </c>
      <c r="E471" t="s">
        <v>148</v>
      </c>
      <c r="G471" t="s">
        <v>191</v>
      </c>
      <c r="H471">
        <v>10005</v>
      </c>
      <c r="I471" t="s">
        <v>61</v>
      </c>
      <c r="K471" t="s">
        <v>62</v>
      </c>
      <c r="L471">
        <v>30</v>
      </c>
      <c r="M471" t="str">
        <f t="shared" si="21"/>
        <v>0</v>
      </c>
      <c r="N471" t="str">
        <f t="shared" si="19"/>
        <v>0</v>
      </c>
      <c r="O471">
        <v>30</v>
      </c>
      <c r="P471" t="s">
        <v>63</v>
      </c>
      <c r="Q471" t="s">
        <v>64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>
        <v>230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71</v>
      </c>
      <c r="AK471" t="s">
        <v>61</v>
      </c>
      <c r="AL471" t="s">
        <v>61</v>
      </c>
      <c r="AM471" t="s">
        <v>61</v>
      </c>
      <c r="AN471" t="s">
        <v>72</v>
      </c>
      <c r="AO471" t="s">
        <v>188</v>
      </c>
      <c r="AP471" t="b">
        <v>0</v>
      </c>
      <c r="AQ471" t="b">
        <v>0</v>
      </c>
      <c r="AR471" t="s">
        <v>74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212</v>
      </c>
      <c r="B472" t="s">
        <v>213</v>
      </c>
      <c r="C472">
        <v>1200330</v>
      </c>
      <c r="D472" t="s">
        <v>83</v>
      </c>
      <c r="E472" t="s">
        <v>83</v>
      </c>
      <c r="F472" t="s">
        <v>214</v>
      </c>
      <c r="G472" t="s">
        <v>535</v>
      </c>
      <c r="H472" t="str">
        <f>"09004"</f>
        <v>09004</v>
      </c>
      <c r="I472" t="s">
        <v>61</v>
      </c>
      <c r="K472" t="s">
        <v>62</v>
      </c>
      <c r="L472">
        <v>31</v>
      </c>
      <c r="M472" t="str">
        <f t="shared" si="21"/>
        <v>0</v>
      </c>
      <c r="N472" t="str">
        <f t="shared" si="19"/>
        <v>0</v>
      </c>
      <c r="O472">
        <v>31</v>
      </c>
      <c r="P472" t="s">
        <v>63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72</v>
      </c>
      <c r="AO472" t="s">
        <v>73</v>
      </c>
      <c r="AP472" t="b">
        <v>0</v>
      </c>
      <c r="AQ472" t="b">
        <v>0</v>
      </c>
      <c r="AR472" t="s">
        <v>74</v>
      </c>
      <c r="AS472" t="b">
        <v>0</v>
      </c>
      <c r="AT472" t="s">
        <v>90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212</v>
      </c>
      <c r="B473" t="s">
        <v>218</v>
      </c>
      <c r="C473">
        <v>1206310</v>
      </c>
      <c r="D473" t="s">
        <v>231</v>
      </c>
      <c r="E473" t="s">
        <v>231</v>
      </c>
      <c r="F473" t="s">
        <v>219</v>
      </c>
      <c r="G473" t="s">
        <v>283</v>
      </c>
      <c r="H473" t="str">
        <f>"09009"</f>
        <v>09009</v>
      </c>
      <c r="I473" t="s">
        <v>61</v>
      </c>
      <c r="K473" t="s">
        <v>62</v>
      </c>
      <c r="L473">
        <v>34</v>
      </c>
      <c r="M473" t="str">
        <f t="shared" si="21"/>
        <v>0</v>
      </c>
      <c r="N473" t="str">
        <f t="shared" si="19"/>
        <v>0</v>
      </c>
      <c r="O473">
        <v>34</v>
      </c>
      <c r="P473" t="s">
        <v>63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186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72</v>
      </c>
      <c r="AO473" t="s">
        <v>73</v>
      </c>
      <c r="AP473" t="b">
        <v>0</v>
      </c>
      <c r="AQ473" t="b">
        <v>0</v>
      </c>
      <c r="AR473" t="s">
        <v>74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212</v>
      </c>
      <c r="B474" t="s">
        <v>218</v>
      </c>
      <c r="C474">
        <v>1206310</v>
      </c>
      <c r="D474" t="s">
        <v>58</v>
      </c>
      <c r="E474" t="s">
        <v>58</v>
      </c>
      <c r="F474" t="s">
        <v>536</v>
      </c>
      <c r="G474" t="s">
        <v>332</v>
      </c>
      <c r="H474" t="str">
        <f>"06015"</f>
        <v>06015</v>
      </c>
      <c r="I474" t="s">
        <v>61</v>
      </c>
      <c r="K474" t="s">
        <v>62</v>
      </c>
      <c r="L474">
        <v>25</v>
      </c>
      <c r="M474" t="str">
        <f t="shared" si="21"/>
        <v>0</v>
      </c>
      <c r="N474" t="str">
        <f t="shared" si="19"/>
        <v>0</v>
      </c>
      <c r="O474">
        <v>25</v>
      </c>
      <c r="P474" t="s">
        <v>63</v>
      </c>
      <c r="Q474" t="s">
        <v>65</v>
      </c>
      <c r="R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72</v>
      </c>
      <c r="AO474" t="s">
        <v>73</v>
      </c>
      <c r="AP474" t="b">
        <v>0</v>
      </c>
      <c r="AQ474" t="b">
        <v>0</v>
      </c>
      <c r="AR474" t="s">
        <v>74</v>
      </c>
      <c r="AS474" t="b">
        <v>0</v>
      </c>
      <c r="AT474" t="s">
        <v>90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212</v>
      </c>
      <c r="B475" t="s">
        <v>259</v>
      </c>
      <c r="C475">
        <v>1202340</v>
      </c>
      <c r="D475" t="s">
        <v>132</v>
      </c>
      <c r="E475" t="s">
        <v>132</v>
      </c>
      <c r="F475" t="s">
        <v>79</v>
      </c>
      <c r="G475" t="s">
        <v>129</v>
      </c>
      <c r="H475" t="str">
        <f>"09006"</f>
        <v>09006</v>
      </c>
      <c r="I475" t="s">
        <v>61</v>
      </c>
      <c r="K475" t="s">
        <v>62</v>
      </c>
      <c r="L475">
        <v>30</v>
      </c>
      <c r="M475" t="str">
        <f t="shared" si="21"/>
        <v>0</v>
      </c>
      <c r="N475" t="str">
        <f t="shared" si="19"/>
        <v>0</v>
      </c>
      <c r="O475">
        <v>30</v>
      </c>
      <c r="P475" t="s">
        <v>63</v>
      </c>
      <c r="Q475" t="s">
        <v>64</v>
      </c>
      <c r="R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71</v>
      </c>
      <c r="AK475" t="s">
        <v>61</v>
      </c>
      <c r="AL475" t="s">
        <v>61</v>
      </c>
      <c r="AM475" t="s">
        <v>61</v>
      </c>
      <c r="AN475" t="s">
        <v>72</v>
      </c>
      <c r="AO475" t="s">
        <v>73</v>
      </c>
      <c r="AP475" t="b">
        <v>0</v>
      </c>
      <c r="AQ475" t="b">
        <v>0</v>
      </c>
      <c r="AR475" t="s">
        <v>74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96</v>
      </c>
      <c r="B476" t="s">
        <v>225</v>
      </c>
      <c r="C476">
        <v>1209820</v>
      </c>
      <c r="D476" t="s">
        <v>132</v>
      </c>
      <c r="E476" t="s">
        <v>132</v>
      </c>
      <c r="F476" t="s">
        <v>226</v>
      </c>
      <c r="G476" t="s">
        <v>163</v>
      </c>
      <c r="H476" t="str">
        <f>"09002"</f>
        <v>09002</v>
      </c>
      <c r="I476" t="s">
        <v>61</v>
      </c>
      <c r="K476" t="s">
        <v>62</v>
      </c>
      <c r="L476">
        <v>30</v>
      </c>
      <c r="M476" t="str">
        <f t="shared" si="21"/>
        <v>0</v>
      </c>
      <c r="N476" t="str">
        <f t="shared" si="19"/>
        <v>0</v>
      </c>
      <c r="O476">
        <v>30</v>
      </c>
      <c r="P476" t="s">
        <v>63</v>
      </c>
      <c r="Q476" t="s">
        <v>64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103</v>
      </c>
      <c r="AB476">
        <v>230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72</v>
      </c>
      <c r="AO476" t="s">
        <v>73</v>
      </c>
      <c r="AP476" t="b">
        <v>0</v>
      </c>
      <c r="AQ476" t="b">
        <v>0</v>
      </c>
      <c r="AR476" t="s">
        <v>74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227</v>
      </c>
      <c r="B477" t="s">
        <v>228</v>
      </c>
      <c r="C477" t="str">
        <f>"0101300"</f>
        <v>0101300</v>
      </c>
      <c r="D477" t="s">
        <v>148</v>
      </c>
      <c r="E477" t="s">
        <v>148</v>
      </c>
      <c r="F477" t="s">
        <v>229</v>
      </c>
      <c r="G477" t="s">
        <v>327</v>
      </c>
      <c r="H477">
        <v>11001</v>
      </c>
      <c r="I477" t="s">
        <v>61</v>
      </c>
      <c r="K477" t="s">
        <v>62</v>
      </c>
      <c r="L477">
        <v>30</v>
      </c>
      <c r="M477" t="str">
        <f t="shared" si="21"/>
        <v>0</v>
      </c>
      <c r="N477" t="str">
        <f t="shared" si="19"/>
        <v>0</v>
      </c>
      <c r="O477">
        <v>30</v>
      </c>
      <c r="P477" t="s">
        <v>63</v>
      </c>
      <c r="Q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>
        <v>230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72</v>
      </c>
      <c r="AO477" t="s">
        <v>73</v>
      </c>
      <c r="AP477" t="b">
        <v>0</v>
      </c>
      <c r="AQ477" t="b">
        <v>0</v>
      </c>
      <c r="AR477" t="s">
        <v>74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227</v>
      </c>
      <c r="B478" t="s">
        <v>230</v>
      </c>
      <c r="C478" t="str">
        <f>"0101310"</f>
        <v>0101310</v>
      </c>
      <c r="D478" t="s">
        <v>148</v>
      </c>
      <c r="E478" t="s">
        <v>148</v>
      </c>
      <c r="F478" t="s">
        <v>229</v>
      </c>
      <c r="G478" t="s">
        <v>291</v>
      </c>
      <c r="H478">
        <v>11001</v>
      </c>
      <c r="I478" t="s">
        <v>61</v>
      </c>
      <c r="K478" t="s">
        <v>62</v>
      </c>
      <c r="L478">
        <v>25</v>
      </c>
      <c r="N478" t="str">
        <f t="shared" si="19"/>
        <v>0</v>
      </c>
      <c r="O478">
        <v>25</v>
      </c>
      <c r="P478" t="s">
        <v>63</v>
      </c>
      <c r="Q478" t="s">
        <v>65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72</v>
      </c>
      <c r="AO478" t="s">
        <v>73</v>
      </c>
      <c r="AP478" t="b">
        <v>0</v>
      </c>
      <c r="AQ478" t="b">
        <v>0</v>
      </c>
      <c r="AR478" t="s">
        <v>74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227</v>
      </c>
      <c r="B479" t="s">
        <v>234</v>
      </c>
      <c r="C479" t="str">
        <f>"0101340"</f>
        <v>0101340</v>
      </c>
      <c r="D479" t="s">
        <v>231</v>
      </c>
      <c r="E479" t="s">
        <v>231</v>
      </c>
      <c r="F479" t="s">
        <v>233</v>
      </c>
      <c r="G479" t="s">
        <v>60</v>
      </c>
      <c r="H479">
        <v>29001</v>
      </c>
      <c r="I479" t="s">
        <v>61</v>
      </c>
      <c r="K479" t="s">
        <v>62</v>
      </c>
      <c r="L479">
        <v>25</v>
      </c>
      <c r="N479" t="str">
        <f t="shared" si="19"/>
        <v>0</v>
      </c>
      <c r="O479">
        <v>25</v>
      </c>
      <c r="P479" t="s">
        <v>63</v>
      </c>
      <c r="Q479" t="s">
        <v>65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72</v>
      </c>
      <c r="AO479" t="s">
        <v>73</v>
      </c>
      <c r="AP479" t="b">
        <v>0</v>
      </c>
      <c r="AQ479" t="b">
        <v>0</v>
      </c>
      <c r="AR479" t="s">
        <v>74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227</v>
      </c>
      <c r="B480" t="s">
        <v>232</v>
      </c>
      <c r="C480" t="str">
        <f>"0101330"</f>
        <v>0101330</v>
      </c>
      <c r="D480" t="s">
        <v>231</v>
      </c>
      <c r="E480" t="s">
        <v>231</v>
      </c>
      <c r="F480" t="s">
        <v>233</v>
      </c>
      <c r="G480" t="s">
        <v>60</v>
      </c>
      <c r="H480">
        <v>29001</v>
      </c>
      <c r="I480" t="s">
        <v>61</v>
      </c>
      <c r="K480" t="s">
        <v>62</v>
      </c>
      <c r="L480">
        <v>30</v>
      </c>
      <c r="M480" t="str">
        <f>"0"</f>
        <v>0</v>
      </c>
      <c r="N480" t="str">
        <f t="shared" si="19"/>
        <v>0</v>
      </c>
      <c r="O480">
        <v>30</v>
      </c>
      <c r="P480" t="s">
        <v>63</v>
      </c>
      <c r="Q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72</v>
      </c>
      <c r="AO480" t="s">
        <v>73</v>
      </c>
      <c r="AP480" t="b">
        <v>0</v>
      </c>
      <c r="AQ480" t="b">
        <v>0</v>
      </c>
      <c r="AR480" t="s">
        <v>74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227</v>
      </c>
      <c r="B481" t="s">
        <v>537</v>
      </c>
      <c r="C481" t="str">
        <f>"0101320"</f>
        <v>0101320</v>
      </c>
      <c r="D481" t="s">
        <v>148</v>
      </c>
      <c r="E481" t="s">
        <v>148</v>
      </c>
      <c r="F481" t="s">
        <v>229</v>
      </c>
      <c r="G481" t="s">
        <v>158</v>
      </c>
      <c r="H481">
        <v>11001</v>
      </c>
      <c r="I481" t="s">
        <v>61</v>
      </c>
      <c r="K481" t="s">
        <v>62</v>
      </c>
      <c r="L481">
        <v>25</v>
      </c>
      <c r="N481" t="str">
        <f t="shared" si="19"/>
        <v>0</v>
      </c>
      <c r="O481">
        <v>25</v>
      </c>
      <c r="P481" t="s">
        <v>63</v>
      </c>
      <c r="Q481" t="s">
        <v>64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71</v>
      </c>
      <c r="AK481" t="s">
        <v>61</v>
      </c>
      <c r="AL481" t="s">
        <v>61</v>
      </c>
      <c r="AM481" t="s">
        <v>61</v>
      </c>
      <c r="AN481" t="s">
        <v>72</v>
      </c>
      <c r="AO481" t="s">
        <v>73</v>
      </c>
      <c r="AP481" t="b">
        <v>0</v>
      </c>
      <c r="AQ481" t="b">
        <v>0</v>
      </c>
      <c r="AR481" t="s">
        <v>74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227</v>
      </c>
      <c r="B482" t="s">
        <v>538</v>
      </c>
      <c r="C482">
        <v>1302430</v>
      </c>
      <c r="D482" t="s">
        <v>231</v>
      </c>
      <c r="E482" t="s">
        <v>231</v>
      </c>
      <c r="F482" t="s">
        <v>241</v>
      </c>
      <c r="G482" t="s">
        <v>451</v>
      </c>
      <c r="H482" t="str">
        <f>"08001"</f>
        <v>08001</v>
      </c>
      <c r="I482" t="s">
        <v>61</v>
      </c>
      <c r="K482" t="s">
        <v>62</v>
      </c>
      <c r="L482">
        <v>25</v>
      </c>
      <c r="N482" t="str">
        <f t="shared" si="19"/>
        <v>0</v>
      </c>
      <c r="O482">
        <v>25</v>
      </c>
      <c r="P482" t="s">
        <v>63</v>
      </c>
      <c r="Q482" t="s">
        <v>65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72</v>
      </c>
      <c r="AO482" t="s">
        <v>73</v>
      </c>
      <c r="AP482" t="b">
        <v>0</v>
      </c>
      <c r="AQ482" t="b">
        <v>0</v>
      </c>
      <c r="AR482" t="s">
        <v>74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227</v>
      </c>
      <c r="B483" t="s">
        <v>539</v>
      </c>
      <c r="C483">
        <v>1302420</v>
      </c>
      <c r="D483" t="s">
        <v>231</v>
      </c>
      <c r="E483" t="s">
        <v>231</v>
      </c>
      <c r="F483" t="s">
        <v>241</v>
      </c>
      <c r="G483" t="s">
        <v>451</v>
      </c>
      <c r="H483" t="str">
        <f>"08001"</f>
        <v>08001</v>
      </c>
      <c r="I483" t="s">
        <v>61</v>
      </c>
      <c r="K483" t="s">
        <v>62</v>
      </c>
      <c r="L483">
        <v>25</v>
      </c>
      <c r="N483" t="str">
        <f t="shared" si="19"/>
        <v>0</v>
      </c>
      <c r="O483">
        <v>25</v>
      </c>
      <c r="P483" t="s">
        <v>63</v>
      </c>
      <c r="Q483" t="s">
        <v>65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72</v>
      </c>
      <c r="AO483" t="s">
        <v>73</v>
      </c>
      <c r="AP483" t="b">
        <v>0</v>
      </c>
      <c r="AQ483" t="b">
        <v>0</v>
      </c>
      <c r="AR483" t="s">
        <v>74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227</v>
      </c>
      <c r="B484" t="s">
        <v>540</v>
      </c>
      <c r="C484">
        <v>1302500</v>
      </c>
      <c r="D484" t="s">
        <v>231</v>
      </c>
      <c r="E484" t="s">
        <v>231</v>
      </c>
      <c r="F484" t="s">
        <v>248</v>
      </c>
      <c r="G484" t="s">
        <v>163</v>
      </c>
      <c r="H484" t="str">
        <f>"01001"</f>
        <v>01001</v>
      </c>
      <c r="I484" t="s">
        <v>61</v>
      </c>
      <c r="K484" t="s">
        <v>62</v>
      </c>
      <c r="L484">
        <v>25</v>
      </c>
      <c r="N484" t="str">
        <f t="shared" si="19"/>
        <v>0</v>
      </c>
      <c r="O484">
        <v>25</v>
      </c>
      <c r="P484" t="s">
        <v>63</v>
      </c>
      <c r="Q484" t="s">
        <v>65</v>
      </c>
      <c r="S484" t="s">
        <v>66</v>
      </c>
      <c r="T484" t="s">
        <v>67</v>
      </c>
      <c r="U484" t="s">
        <v>68</v>
      </c>
      <c r="V484" t="s">
        <v>68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72</v>
      </c>
      <c r="AO484" t="s">
        <v>73</v>
      </c>
      <c r="AP484" t="b">
        <v>0</v>
      </c>
      <c r="AQ484" t="b">
        <v>0</v>
      </c>
      <c r="AR484" t="s">
        <v>74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227</v>
      </c>
      <c r="B485" t="s">
        <v>541</v>
      </c>
      <c r="C485">
        <v>1302510</v>
      </c>
      <c r="D485" t="s">
        <v>231</v>
      </c>
      <c r="E485" t="s">
        <v>231</v>
      </c>
      <c r="F485" t="s">
        <v>248</v>
      </c>
      <c r="G485" t="s">
        <v>163</v>
      </c>
      <c r="H485" t="str">
        <f>"01001"</f>
        <v>01001</v>
      </c>
      <c r="I485" t="s">
        <v>61</v>
      </c>
      <c r="K485" t="s">
        <v>62</v>
      </c>
      <c r="L485">
        <v>25</v>
      </c>
      <c r="N485" t="str">
        <f t="shared" si="19"/>
        <v>0</v>
      </c>
      <c r="O485">
        <v>25</v>
      </c>
      <c r="P485" t="s">
        <v>63</v>
      </c>
      <c r="Q485" t="s">
        <v>65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72</v>
      </c>
      <c r="AO485" t="s">
        <v>73</v>
      </c>
      <c r="AP485" t="b">
        <v>0</v>
      </c>
      <c r="AQ485" t="b">
        <v>0</v>
      </c>
      <c r="AR485" t="s">
        <v>74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227</v>
      </c>
      <c r="B486" t="s">
        <v>542</v>
      </c>
      <c r="C486">
        <v>1302520</v>
      </c>
      <c r="D486" t="s">
        <v>231</v>
      </c>
      <c r="E486" t="s">
        <v>231</v>
      </c>
      <c r="F486" t="s">
        <v>248</v>
      </c>
      <c r="G486" t="s">
        <v>163</v>
      </c>
      <c r="H486" t="str">
        <f>"01001"</f>
        <v>01001</v>
      </c>
      <c r="I486" t="s">
        <v>61</v>
      </c>
      <c r="K486" t="s">
        <v>62</v>
      </c>
      <c r="L486">
        <v>25</v>
      </c>
      <c r="N486" t="str">
        <f t="shared" si="19"/>
        <v>0</v>
      </c>
      <c r="O486">
        <v>25</v>
      </c>
      <c r="P486" t="s">
        <v>63</v>
      </c>
      <c r="Q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72</v>
      </c>
      <c r="AO486" t="s">
        <v>73</v>
      </c>
      <c r="AP486" t="b">
        <v>0</v>
      </c>
      <c r="AQ486" t="b">
        <v>0</v>
      </c>
      <c r="AR486" t="s">
        <v>74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227</v>
      </c>
      <c r="B487" t="s">
        <v>543</v>
      </c>
      <c r="C487">
        <v>1302530</v>
      </c>
      <c r="D487" t="s">
        <v>231</v>
      </c>
      <c r="E487" t="s">
        <v>231</v>
      </c>
      <c r="F487" t="s">
        <v>248</v>
      </c>
      <c r="G487" t="s">
        <v>172</v>
      </c>
      <c r="H487" t="str">
        <f>"01001"</f>
        <v>01001</v>
      </c>
      <c r="I487" t="s">
        <v>61</v>
      </c>
      <c r="K487" t="s">
        <v>62</v>
      </c>
      <c r="L487">
        <v>25</v>
      </c>
      <c r="N487" t="str">
        <f t="shared" si="19"/>
        <v>0</v>
      </c>
      <c r="O487">
        <v>25</v>
      </c>
      <c r="P487" t="s">
        <v>63</v>
      </c>
      <c r="Q487" t="s">
        <v>64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1</v>
      </c>
      <c r="AJ487" t="s">
        <v>71</v>
      </c>
      <c r="AK487" t="s">
        <v>61</v>
      </c>
      <c r="AL487" t="s">
        <v>61</v>
      </c>
      <c r="AM487" t="s">
        <v>61</v>
      </c>
      <c r="AN487" t="s">
        <v>72</v>
      </c>
      <c r="AO487" t="s">
        <v>73</v>
      </c>
      <c r="AP487" t="b">
        <v>0</v>
      </c>
      <c r="AQ487" t="b">
        <v>0</v>
      </c>
      <c r="AR487" t="s">
        <v>74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227</v>
      </c>
      <c r="B488" t="s">
        <v>544</v>
      </c>
      <c r="C488">
        <v>1302450</v>
      </c>
      <c r="D488" t="s">
        <v>231</v>
      </c>
      <c r="E488" t="s">
        <v>231</v>
      </c>
      <c r="F488" t="s">
        <v>241</v>
      </c>
      <c r="G488" t="s">
        <v>451</v>
      </c>
      <c r="H488" t="str">
        <f>"08001"</f>
        <v>08001</v>
      </c>
      <c r="I488" t="s">
        <v>61</v>
      </c>
      <c r="K488" t="s">
        <v>62</v>
      </c>
      <c r="L488">
        <v>25</v>
      </c>
      <c r="N488" t="str">
        <f t="shared" si="19"/>
        <v>0</v>
      </c>
      <c r="O488">
        <v>25</v>
      </c>
      <c r="P488" t="s">
        <v>63</v>
      </c>
      <c r="Q488" t="s">
        <v>64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69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71</v>
      </c>
      <c r="AK488" t="s">
        <v>61</v>
      </c>
      <c r="AL488" t="s">
        <v>61</v>
      </c>
      <c r="AM488" t="s">
        <v>61</v>
      </c>
      <c r="AN488" t="s">
        <v>72</v>
      </c>
      <c r="AO488" t="s">
        <v>73</v>
      </c>
      <c r="AP488" t="b">
        <v>0</v>
      </c>
      <c r="AQ488" t="b">
        <v>0</v>
      </c>
      <c r="AR488" t="s">
        <v>74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227</v>
      </c>
      <c r="B489" t="s">
        <v>545</v>
      </c>
      <c r="C489">
        <v>1302440</v>
      </c>
      <c r="D489" t="s">
        <v>231</v>
      </c>
      <c r="E489" t="s">
        <v>231</v>
      </c>
      <c r="F489" t="s">
        <v>241</v>
      </c>
      <c r="G489" t="s">
        <v>451</v>
      </c>
      <c r="H489" t="str">
        <f>"08001"</f>
        <v>08001</v>
      </c>
      <c r="I489" t="s">
        <v>61</v>
      </c>
      <c r="K489" t="s">
        <v>62</v>
      </c>
      <c r="L489">
        <v>25</v>
      </c>
      <c r="N489" t="str">
        <f t="shared" si="19"/>
        <v>0</v>
      </c>
      <c r="O489">
        <v>25</v>
      </c>
      <c r="P489" t="s">
        <v>63</v>
      </c>
      <c r="Q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72</v>
      </c>
      <c r="AO489" t="s">
        <v>73</v>
      </c>
      <c r="AP489" t="b">
        <v>0</v>
      </c>
      <c r="AQ489" t="b">
        <v>0</v>
      </c>
      <c r="AR489" t="s">
        <v>74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77</v>
      </c>
      <c r="B490" t="s">
        <v>315</v>
      </c>
      <c r="C490">
        <v>8405120</v>
      </c>
      <c r="D490" t="s">
        <v>152</v>
      </c>
      <c r="E490" t="s">
        <v>152</v>
      </c>
      <c r="F490" t="s">
        <v>313</v>
      </c>
      <c r="G490" t="s">
        <v>80</v>
      </c>
      <c r="H490" t="str">
        <f t="shared" ref="H490:H501" si="22">"05003"</f>
        <v>05003</v>
      </c>
      <c r="I490" t="s">
        <v>61</v>
      </c>
      <c r="K490" t="s">
        <v>62</v>
      </c>
      <c r="L490">
        <v>3</v>
      </c>
      <c r="M490" t="str">
        <f>"0"</f>
        <v>0</v>
      </c>
      <c r="N490" t="str">
        <f t="shared" si="19"/>
        <v>0</v>
      </c>
      <c r="O490">
        <v>3</v>
      </c>
      <c r="P490" t="s">
        <v>63</v>
      </c>
      <c r="Q490" t="s">
        <v>65</v>
      </c>
      <c r="R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300</v>
      </c>
      <c r="AB490">
        <v>230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72</v>
      </c>
      <c r="AO490" t="s">
        <v>81</v>
      </c>
      <c r="AP490" t="b">
        <v>0</v>
      </c>
      <c r="AQ490" t="b">
        <v>0</v>
      </c>
      <c r="AR490" t="s">
        <v>74</v>
      </c>
      <c r="AS490" t="b">
        <v>0</v>
      </c>
      <c r="AT490" t="s">
        <v>61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C490">
        <v>8405100</v>
      </c>
      <c r="BD490" t="s">
        <v>61</v>
      </c>
    </row>
    <row r="491" spans="1:56" x14ac:dyDescent="0.25">
      <c r="A491" t="s">
        <v>77</v>
      </c>
      <c r="B491" t="s">
        <v>407</v>
      </c>
      <c r="C491">
        <v>8405140</v>
      </c>
      <c r="D491" t="s">
        <v>152</v>
      </c>
      <c r="E491" t="s">
        <v>152</v>
      </c>
      <c r="F491" t="s">
        <v>313</v>
      </c>
      <c r="G491" t="s">
        <v>80</v>
      </c>
      <c r="H491" t="str">
        <f t="shared" si="22"/>
        <v>05003</v>
      </c>
      <c r="I491" t="s">
        <v>61</v>
      </c>
      <c r="K491" t="s">
        <v>62</v>
      </c>
      <c r="L491">
        <v>1</v>
      </c>
      <c r="M491" t="str">
        <f>"0"</f>
        <v>0</v>
      </c>
      <c r="N491" t="str">
        <f t="shared" si="19"/>
        <v>0</v>
      </c>
      <c r="O491">
        <v>1</v>
      </c>
      <c r="P491" t="s">
        <v>63</v>
      </c>
      <c r="Q491" t="s">
        <v>64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300</v>
      </c>
      <c r="AB491">
        <v>230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72</v>
      </c>
      <c r="AO491" t="s">
        <v>81</v>
      </c>
      <c r="AP491" t="b">
        <v>0</v>
      </c>
      <c r="AQ491" t="b">
        <v>0</v>
      </c>
      <c r="AR491" t="s">
        <v>74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C491">
        <v>8405100</v>
      </c>
      <c r="BD491" t="s">
        <v>61</v>
      </c>
    </row>
    <row r="492" spans="1:56" x14ac:dyDescent="0.25">
      <c r="A492" t="s">
        <v>130</v>
      </c>
      <c r="B492" t="s">
        <v>328</v>
      </c>
      <c r="C492">
        <v>8405130</v>
      </c>
      <c r="D492" t="s">
        <v>152</v>
      </c>
      <c r="E492" t="s">
        <v>152</v>
      </c>
      <c r="F492" t="s">
        <v>313</v>
      </c>
      <c r="G492" t="s">
        <v>80</v>
      </c>
      <c r="H492" t="str">
        <f t="shared" si="22"/>
        <v>05003</v>
      </c>
      <c r="I492" t="s">
        <v>61</v>
      </c>
      <c r="K492" t="s">
        <v>62</v>
      </c>
      <c r="L492">
        <v>4</v>
      </c>
      <c r="M492" t="str">
        <f>"0"</f>
        <v>0</v>
      </c>
      <c r="N492" t="str">
        <f t="shared" si="19"/>
        <v>0</v>
      </c>
      <c r="O492">
        <v>4</v>
      </c>
      <c r="P492" t="s">
        <v>63</v>
      </c>
      <c r="Q492" t="s">
        <v>64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72</v>
      </c>
      <c r="AO492" t="s">
        <v>81</v>
      </c>
      <c r="AP492" t="b">
        <v>0</v>
      </c>
      <c r="AQ492" t="b">
        <v>0</v>
      </c>
      <c r="AR492" t="s">
        <v>74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C492">
        <v>8405100</v>
      </c>
      <c r="BD492" t="s">
        <v>61</v>
      </c>
    </row>
    <row r="493" spans="1:56" x14ac:dyDescent="0.25">
      <c r="A493" t="s">
        <v>77</v>
      </c>
      <c r="B493" t="s">
        <v>312</v>
      </c>
      <c r="C493">
        <v>8405110</v>
      </c>
      <c r="D493" t="s">
        <v>58</v>
      </c>
      <c r="E493" t="s">
        <v>58</v>
      </c>
      <c r="F493" t="s">
        <v>313</v>
      </c>
      <c r="G493" t="s">
        <v>80</v>
      </c>
      <c r="H493" t="str">
        <f t="shared" si="22"/>
        <v>05003</v>
      </c>
      <c r="I493" t="s">
        <v>61</v>
      </c>
      <c r="K493" t="s">
        <v>62</v>
      </c>
      <c r="L493">
        <v>15</v>
      </c>
      <c r="N493" t="str">
        <f t="shared" si="19"/>
        <v>0</v>
      </c>
      <c r="O493">
        <v>15</v>
      </c>
      <c r="P493" t="s">
        <v>63</v>
      </c>
      <c r="Q493" t="s">
        <v>65</v>
      </c>
      <c r="R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300</v>
      </c>
      <c r="AB493">
        <v>230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72</v>
      </c>
      <c r="AO493" t="s">
        <v>81</v>
      </c>
      <c r="AP493" t="b">
        <v>0</v>
      </c>
      <c r="AQ493" t="b">
        <v>0</v>
      </c>
      <c r="AR493" t="s">
        <v>74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C493">
        <v>8405100</v>
      </c>
      <c r="BD493" t="s">
        <v>61</v>
      </c>
    </row>
    <row r="494" spans="1:56" x14ac:dyDescent="0.25">
      <c r="A494" t="s">
        <v>77</v>
      </c>
      <c r="B494" t="s">
        <v>312</v>
      </c>
      <c r="C494">
        <v>8405110</v>
      </c>
      <c r="D494" t="s">
        <v>148</v>
      </c>
      <c r="E494" t="s">
        <v>148</v>
      </c>
      <c r="F494" t="s">
        <v>313</v>
      </c>
      <c r="G494" t="s">
        <v>172</v>
      </c>
      <c r="H494" t="str">
        <f t="shared" si="22"/>
        <v>05003</v>
      </c>
      <c r="I494" t="s">
        <v>61</v>
      </c>
      <c r="K494" t="s">
        <v>62</v>
      </c>
      <c r="L494">
        <v>13</v>
      </c>
      <c r="M494" t="str">
        <f>"0"</f>
        <v>0</v>
      </c>
      <c r="N494" t="str">
        <f t="shared" si="19"/>
        <v>0</v>
      </c>
      <c r="O494">
        <v>13</v>
      </c>
      <c r="P494" t="s">
        <v>63</v>
      </c>
      <c r="Q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300</v>
      </c>
      <c r="AB494">
        <v>230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72</v>
      </c>
      <c r="AO494" t="s">
        <v>81</v>
      </c>
      <c r="AP494" t="b">
        <v>0</v>
      </c>
      <c r="AQ494" t="b">
        <v>0</v>
      </c>
      <c r="AR494" t="s">
        <v>74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C494">
        <v>8405100</v>
      </c>
      <c r="BD494" t="s">
        <v>61</v>
      </c>
    </row>
    <row r="495" spans="1:56" x14ac:dyDescent="0.25">
      <c r="A495" t="s">
        <v>77</v>
      </c>
      <c r="B495" t="s">
        <v>312</v>
      </c>
      <c r="C495">
        <v>8405110</v>
      </c>
      <c r="D495" t="s">
        <v>132</v>
      </c>
      <c r="E495" t="s">
        <v>132</v>
      </c>
      <c r="F495" t="s">
        <v>313</v>
      </c>
      <c r="G495" t="s">
        <v>89</v>
      </c>
      <c r="H495" t="str">
        <f t="shared" si="22"/>
        <v>05003</v>
      </c>
      <c r="I495" t="s">
        <v>61</v>
      </c>
      <c r="K495" t="s">
        <v>62</v>
      </c>
      <c r="L495">
        <v>17</v>
      </c>
      <c r="M495" t="str">
        <f>"0"</f>
        <v>0</v>
      </c>
      <c r="N495" t="str">
        <f t="shared" si="19"/>
        <v>0</v>
      </c>
      <c r="O495">
        <v>17</v>
      </c>
      <c r="P495" t="s">
        <v>63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300</v>
      </c>
      <c r="AB495">
        <v>230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72</v>
      </c>
      <c r="AO495" t="s">
        <v>81</v>
      </c>
      <c r="AP495" t="b">
        <v>0</v>
      </c>
      <c r="AQ495" t="b">
        <v>0</v>
      </c>
      <c r="AR495" t="s">
        <v>74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C495">
        <v>8405100</v>
      </c>
      <c r="BD495" t="s">
        <v>61</v>
      </c>
    </row>
    <row r="496" spans="1:56" x14ac:dyDescent="0.25">
      <c r="A496" t="s">
        <v>77</v>
      </c>
      <c r="B496" t="s">
        <v>407</v>
      </c>
      <c r="C496">
        <v>8405140</v>
      </c>
      <c r="D496" t="s">
        <v>75</v>
      </c>
      <c r="E496" t="s">
        <v>75</v>
      </c>
      <c r="F496" t="s">
        <v>313</v>
      </c>
      <c r="G496" t="s">
        <v>172</v>
      </c>
      <c r="H496" t="str">
        <f t="shared" si="22"/>
        <v>05003</v>
      </c>
      <c r="I496" t="s">
        <v>61</v>
      </c>
      <c r="K496" t="s">
        <v>62</v>
      </c>
      <c r="L496">
        <v>1</v>
      </c>
      <c r="M496" t="str">
        <f>"0"</f>
        <v>0</v>
      </c>
      <c r="N496" t="str">
        <f t="shared" si="19"/>
        <v>0</v>
      </c>
      <c r="O496">
        <v>1</v>
      </c>
      <c r="P496" t="s">
        <v>63</v>
      </c>
      <c r="Q496" t="s">
        <v>64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300</v>
      </c>
      <c r="AB496">
        <v>230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72</v>
      </c>
      <c r="AO496" t="s">
        <v>81</v>
      </c>
      <c r="AP496" t="b">
        <v>0</v>
      </c>
      <c r="AQ496" t="b">
        <v>0</v>
      </c>
      <c r="AR496" t="s">
        <v>74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C496">
        <v>8405100</v>
      </c>
      <c r="BD496" t="s">
        <v>61</v>
      </c>
    </row>
    <row r="497" spans="1:56" x14ac:dyDescent="0.25">
      <c r="A497" t="s">
        <v>77</v>
      </c>
      <c r="B497" t="s">
        <v>315</v>
      </c>
      <c r="C497">
        <v>8405120</v>
      </c>
      <c r="D497" t="s">
        <v>75</v>
      </c>
      <c r="E497" t="s">
        <v>75</v>
      </c>
      <c r="F497" t="s">
        <v>313</v>
      </c>
      <c r="G497" t="s">
        <v>172</v>
      </c>
      <c r="H497" t="str">
        <f t="shared" si="22"/>
        <v>05003</v>
      </c>
      <c r="I497" t="s">
        <v>61</v>
      </c>
      <c r="K497" t="s">
        <v>62</v>
      </c>
      <c r="L497">
        <v>10</v>
      </c>
      <c r="M497" t="str">
        <f>"0"</f>
        <v>0</v>
      </c>
      <c r="N497" t="str">
        <f t="shared" si="19"/>
        <v>0</v>
      </c>
      <c r="O497">
        <v>10</v>
      </c>
      <c r="P497" t="s">
        <v>63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300</v>
      </c>
      <c r="AB497">
        <v>230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72</v>
      </c>
      <c r="AO497" t="s">
        <v>81</v>
      </c>
      <c r="AP497" t="b">
        <v>0</v>
      </c>
      <c r="AQ497" t="b">
        <v>0</v>
      </c>
      <c r="AR497" t="s">
        <v>74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C497">
        <v>8405100</v>
      </c>
      <c r="BD497" t="s">
        <v>61</v>
      </c>
    </row>
    <row r="498" spans="1:56" x14ac:dyDescent="0.25">
      <c r="A498" t="s">
        <v>130</v>
      </c>
      <c r="B498" t="s">
        <v>328</v>
      </c>
      <c r="C498">
        <v>8405130</v>
      </c>
      <c r="D498" t="s">
        <v>75</v>
      </c>
      <c r="E498" t="s">
        <v>75</v>
      </c>
      <c r="F498" t="s">
        <v>313</v>
      </c>
      <c r="G498" t="s">
        <v>172</v>
      </c>
      <c r="H498" t="str">
        <f t="shared" si="22"/>
        <v>05003</v>
      </c>
      <c r="I498" t="s">
        <v>61</v>
      </c>
      <c r="K498" t="s">
        <v>62</v>
      </c>
      <c r="L498">
        <v>1</v>
      </c>
      <c r="M498" t="str">
        <f>"0"</f>
        <v>0</v>
      </c>
      <c r="N498" t="str">
        <f t="shared" si="19"/>
        <v>0</v>
      </c>
      <c r="O498">
        <v>1</v>
      </c>
      <c r="P498" t="s">
        <v>63</v>
      </c>
      <c r="Q498" t="s">
        <v>64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72</v>
      </c>
      <c r="AO498" t="s">
        <v>81</v>
      </c>
      <c r="AP498" t="b">
        <v>0</v>
      </c>
      <c r="AQ498" t="b">
        <v>0</v>
      </c>
      <c r="AR498" t="s">
        <v>74</v>
      </c>
      <c r="AS498" t="b">
        <v>0</v>
      </c>
      <c r="AT498" t="s">
        <v>61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C498">
        <v>8405100</v>
      </c>
      <c r="BD498" t="s">
        <v>61</v>
      </c>
    </row>
    <row r="499" spans="1:56" x14ac:dyDescent="0.25">
      <c r="A499" t="s">
        <v>130</v>
      </c>
      <c r="B499" t="s">
        <v>328</v>
      </c>
      <c r="C499">
        <v>8405130</v>
      </c>
      <c r="D499" t="s">
        <v>231</v>
      </c>
      <c r="E499" t="s">
        <v>231</v>
      </c>
      <c r="F499" t="s">
        <v>313</v>
      </c>
      <c r="G499" t="s">
        <v>89</v>
      </c>
      <c r="H499" t="str">
        <f t="shared" si="22"/>
        <v>05003</v>
      </c>
      <c r="I499" t="s">
        <v>61</v>
      </c>
      <c r="K499" t="s">
        <v>62</v>
      </c>
      <c r="L499">
        <v>3</v>
      </c>
      <c r="N499" t="str">
        <f t="shared" si="19"/>
        <v>0</v>
      </c>
      <c r="O499">
        <v>3</v>
      </c>
      <c r="P499" t="s">
        <v>63</v>
      </c>
      <c r="Q499" t="s">
        <v>64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>
        <v>230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72</v>
      </c>
      <c r="AO499" t="s">
        <v>81</v>
      </c>
      <c r="AP499" t="b">
        <v>0</v>
      </c>
      <c r="AQ499" t="b">
        <v>0</v>
      </c>
      <c r="AR499" t="s">
        <v>74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C499">
        <v>8405100</v>
      </c>
      <c r="BD499" t="s">
        <v>61</v>
      </c>
    </row>
    <row r="500" spans="1:56" x14ac:dyDescent="0.25">
      <c r="A500" t="s">
        <v>77</v>
      </c>
      <c r="B500" t="s">
        <v>407</v>
      </c>
      <c r="C500">
        <v>8405140</v>
      </c>
      <c r="D500" t="s">
        <v>231</v>
      </c>
      <c r="E500" t="s">
        <v>231</v>
      </c>
      <c r="F500" t="s">
        <v>313</v>
      </c>
      <c r="G500" t="s">
        <v>89</v>
      </c>
      <c r="H500" t="str">
        <f t="shared" si="22"/>
        <v>05003</v>
      </c>
      <c r="I500" t="s">
        <v>61</v>
      </c>
      <c r="K500" t="s">
        <v>62</v>
      </c>
      <c r="L500">
        <v>1</v>
      </c>
      <c r="N500" t="str">
        <f t="shared" si="19"/>
        <v>0</v>
      </c>
      <c r="O500">
        <v>1</v>
      </c>
      <c r="P500" t="s">
        <v>63</v>
      </c>
      <c r="Q500" t="s">
        <v>64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300</v>
      </c>
      <c r="AB500">
        <v>230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72</v>
      </c>
      <c r="AO500" t="s">
        <v>81</v>
      </c>
      <c r="AP500" t="b">
        <v>0</v>
      </c>
      <c r="AQ500" t="b">
        <v>0</v>
      </c>
      <c r="AR500" t="s">
        <v>74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C500">
        <v>8405100</v>
      </c>
      <c r="BD500" t="s">
        <v>61</v>
      </c>
    </row>
    <row r="501" spans="1:56" x14ac:dyDescent="0.25">
      <c r="A501" t="s">
        <v>77</v>
      </c>
      <c r="B501" t="s">
        <v>315</v>
      </c>
      <c r="C501">
        <v>8405120</v>
      </c>
      <c r="D501" t="s">
        <v>231</v>
      </c>
      <c r="E501" t="s">
        <v>231</v>
      </c>
      <c r="F501" t="s">
        <v>313</v>
      </c>
      <c r="G501" t="s">
        <v>89</v>
      </c>
      <c r="H501" t="str">
        <f t="shared" si="22"/>
        <v>05003</v>
      </c>
      <c r="I501" t="s">
        <v>61</v>
      </c>
      <c r="K501" t="s">
        <v>62</v>
      </c>
      <c r="L501">
        <v>9</v>
      </c>
      <c r="N501" t="str">
        <f t="shared" si="19"/>
        <v>0</v>
      </c>
      <c r="O501">
        <v>9</v>
      </c>
      <c r="P501" t="s">
        <v>63</v>
      </c>
      <c r="Q501" t="s">
        <v>65</v>
      </c>
      <c r="R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300</v>
      </c>
      <c r="AB501">
        <v>230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72</v>
      </c>
      <c r="AO501" t="s">
        <v>81</v>
      </c>
      <c r="AP501" t="b">
        <v>0</v>
      </c>
      <c r="AQ501" t="b">
        <v>0</v>
      </c>
      <c r="AR501" t="s">
        <v>74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C501">
        <v>8405100</v>
      </c>
      <c r="BD501" t="s">
        <v>61</v>
      </c>
    </row>
    <row r="502" spans="1:56" x14ac:dyDescent="0.25">
      <c r="A502" t="s">
        <v>77</v>
      </c>
      <c r="B502" t="s">
        <v>500</v>
      </c>
      <c r="C502">
        <v>8300410</v>
      </c>
      <c r="D502" t="s">
        <v>83</v>
      </c>
      <c r="E502" t="s">
        <v>83</v>
      </c>
      <c r="F502" t="s">
        <v>134</v>
      </c>
      <c r="G502" t="s">
        <v>546</v>
      </c>
      <c r="H502">
        <v>22001</v>
      </c>
      <c r="I502" t="s">
        <v>61</v>
      </c>
      <c r="K502" t="s">
        <v>62</v>
      </c>
      <c r="L502">
        <v>100</v>
      </c>
      <c r="N502" t="str">
        <f t="shared" si="19"/>
        <v>0</v>
      </c>
      <c r="O502">
        <v>100</v>
      </c>
      <c r="P502" t="s">
        <v>63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0</v>
      </c>
      <c r="Y502" t="b">
        <v>1</v>
      </c>
      <c r="Z502" t="b">
        <v>1</v>
      </c>
      <c r="AA502">
        <v>333</v>
      </c>
      <c r="AB502">
        <v>230</v>
      </c>
      <c r="AC502" t="s">
        <v>69</v>
      </c>
      <c r="AD502" t="b">
        <v>0</v>
      </c>
      <c r="AE502" t="b">
        <v>0</v>
      </c>
      <c r="AF502" t="s">
        <v>501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72</v>
      </c>
      <c r="AO502" t="s">
        <v>81</v>
      </c>
      <c r="AP502" t="b">
        <v>0</v>
      </c>
      <c r="AQ502" t="b">
        <v>0</v>
      </c>
      <c r="AR502" t="s">
        <v>74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C502">
        <v>8303000</v>
      </c>
      <c r="BD502" t="s">
        <v>61</v>
      </c>
    </row>
    <row r="503" spans="1:56" x14ac:dyDescent="0.25">
      <c r="A503" t="s">
        <v>77</v>
      </c>
      <c r="B503" t="s">
        <v>500</v>
      </c>
      <c r="C503">
        <v>8300410</v>
      </c>
      <c r="D503" t="s">
        <v>152</v>
      </c>
      <c r="E503" t="s">
        <v>152</v>
      </c>
      <c r="F503" t="s">
        <v>134</v>
      </c>
      <c r="G503" t="s">
        <v>547</v>
      </c>
      <c r="H503">
        <v>22001</v>
      </c>
      <c r="I503" t="s">
        <v>61</v>
      </c>
      <c r="K503" t="s">
        <v>62</v>
      </c>
      <c r="L503">
        <v>100</v>
      </c>
      <c r="N503" t="str">
        <f t="shared" si="19"/>
        <v>0</v>
      </c>
      <c r="O503">
        <v>100</v>
      </c>
      <c r="P503" t="s">
        <v>63</v>
      </c>
      <c r="Q503" t="s">
        <v>65</v>
      </c>
      <c r="R503" t="s">
        <v>65</v>
      </c>
      <c r="S503" t="s">
        <v>66</v>
      </c>
      <c r="T503" t="s">
        <v>67</v>
      </c>
      <c r="U503" t="s">
        <v>68</v>
      </c>
      <c r="V503" t="s">
        <v>68</v>
      </c>
      <c r="X503" t="b">
        <v>0</v>
      </c>
      <c r="Y503" t="b">
        <v>1</v>
      </c>
      <c r="Z503" t="b">
        <v>1</v>
      </c>
      <c r="AA503">
        <v>333</v>
      </c>
      <c r="AB503">
        <v>230</v>
      </c>
      <c r="AC503" t="s">
        <v>69</v>
      </c>
      <c r="AD503" t="b">
        <v>0</v>
      </c>
      <c r="AE503" t="b">
        <v>0</v>
      </c>
      <c r="AF503" t="s">
        <v>501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72</v>
      </c>
      <c r="AO503" t="s">
        <v>81</v>
      </c>
      <c r="AP503" t="b">
        <v>0</v>
      </c>
      <c r="AQ503" t="b">
        <v>0</v>
      </c>
      <c r="AR503" t="s">
        <v>74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C503">
        <v>8303000</v>
      </c>
      <c r="BD503" t="s">
        <v>61</v>
      </c>
    </row>
    <row r="504" spans="1:56" x14ac:dyDescent="0.25">
      <c r="A504" t="s">
        <v>208</v>
      </c>
      <c r="B504" t="s">
        <v>211</v>
      </c>
      <c r="C504" t="str">
        <f>"0708350"</f>
        <v>0708350</v>
      </c>
      <c r="D504" t="s">
        <v>152</v>
      </c>
      <c r="E504" t="s">
        <v>152</v>
      </c>
      <c r="G504" t="s">
        <v>80</v>
      </c>
      <c r="H504">
        <v>10006</v>
      </c>
      <c r="I504" t="s">
        <v>61</v>
      </c>
      <c r="K504" t="s">
        <v>62</v>
      </c>
      <c r="L504">
        <v>30</v>
      </c>
      <c r="M504" t="str">
        <f>"0"</f>
        <v>0</v>
      </c>
      <c r="N504" t="str">
        <f t="shared" si="19"/>
        <v>0</v>
      </c>
      <c r="O504">
        <v>30</v>
      </c>
      <c r="P504" t="s">
        <v>63</v>
      </c>
      <c r="Q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72</v>
      </c>
      <c r="AO504" t="s">
        <v>188</v>
      </c>
      <c r="AP504" t="b">
        <v>0</v>
      </c>
      <c r="AQ504" t="b">
        <v>0</v>
      </c>
      <c r="AR504" t="s">
        <v>74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212</v>
      </c>
      <c r="B505" t="s">
        <v>346</v>
      </c>
      <c r="C505">
        <v>1200310</v>
      </c>
      <c r="D505" t="s">
        <v>58</v>
      </c>
      <c r="E505" t="s">
        <v>58</v>
      </c>
      <c r="F505" t="s">
        <v>217</v>
      </c>
      <c r="G505" t="s">
        <v>80</v>
      </c>
      <c r="H505">
        <v>25002</v>
      </c>
      <c r="I505" t="s">
        <v>61</v>
      </c>
      <c r="K505" t="s">
        <v>62</v>
      </c>
      <c r="L505">
        <v>25</v>
      </c>
      <c r="M505" t="str">
        <f>"0"</f>
        <v>0</v>
      </c>
      <c r="N505" t="str">
        <f t="shared" si="19"/>
        <v>0</v>
      </c>
      <c r="O505">
        <v>25</v>
      </c>
      <c r="P505" t="s">
        <v>63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69</v>
      </c>
      <c r="AD505" t="b">
        <v>0</v>
      </c>
      <c r="AE505" t="b">
        <v>0</v>
      </c>
      <c r="AF505" t="s">
        <v>70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72</v>
      </c>
      <c r="AO505" t="s">
        <v>73</v>
      </c>
      <c r="AP505" t="b">
        <v>0</v>
      </c>
      <c r="AQ505" t="b">
        <v>0</v>
      </c>
      <c r="AR505" t="s">
        <v>74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176</v>
      </c>
      <c r="B506" t="s">
        <v>466</v>
      </c>
      <c r="C506">
        <v>2400300</v>
      </c>
      <c r="D506" t="s">
        <v>148</v>
      </c>
      <c r="E506" t="s">
        <v>148</v>
      </c>
      <c r="F506" t="s">
        <v>248</v>
      </c>
      <c r="G506" t="s">
        <v>548</v>
      </c>
      <c r="H506" t="str">
        <f>"01001"</f>
        <v>01001</v>
      </c>
      <c r="I506" t="s">
        <v>61</v>
      </c>
      <c r="K506" t="s">
        <v>62</v>
      </c>
      <c r="L506">
        <v>25</v>
      </c>
      <c r="N506" t="str">
        <f t="shared" si="19"/>
        <v>0</v>
      </c>
      <c r="O506">
        <v>25</v>
      </c>
      <c r="P506" t="s">
        <v>63</v>
      </c>
      <c r="Q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>
        <v>230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86</v>
      </c>
      <c r="AO506" t="s">
        <v>81</v>
      </c>
      <c r="AP506" t="b">
        <v>0</v>
      </c>
      <c r="AQ506" t="b">
        <v>0</v>
      </c>
      <c r="AR506" t="s">
        <v>74</v>
      </c>
      <c r="AS506" t="b">
        <v>0</v>
      </c>
      <c r="AT506" t="s">
        <v>61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176</v>
      </c>
      <c r="B507" t="s">
        <v>468</v>
      </c>
      <c r="C507">
        <v>2400300</v>
      </c>
      <c r="D507" t="s">
        <v>148</v>
      </c>
      <c r="E507" t="s">
        <v>148</v>
      </c>
      <c r="F507" t="s">
        <v>248</v>
      </c>
      <c r="G507" t="s">
        <v>549</v>
      </c>
      <c r="H507" t="str">
        <f>"01001"</f>
        <v>01001</v>
      </c>
      <c r="I507" t="s">
        <v>61</v>
      </c>
      <c r="K507" t="s">
        <v>62</v>
      </c>
      <c r="L507">
        <v>25</v>
      </c>
      <c r="N507" t="str">
        <f t="shared" si="19"/>
        <v>0</v>
      </c>
      <c r="O507">
        <v>25</v>
      </c>
      <c r="P507" t="s">
        <v>63</v>
      </c>
      <c r="Q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>
        <v>230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86</v>
      </c>
      <c r="AO507" t="s">
        <v>81</v>
      </c>
      <c r="AP507" t="b">
        <v>0</v>
      </c>
      <c r="AQ507" t="b">
        <v>0</v>
      </c>
      <c r="AR507" t="s">
        <v>74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176</v>
      </c>
      <c r="B508" t="s">
        <v>468</v>
      </c>
      <c r="C508">
        <v>2400300</v>
      </c>
      <c r="D508" t="s">
        <v>132</v>
      </c>
      <c r="E508" t="s">
        <v>132</v>
      </c>
      <c r="F508" t="s">
        <v>248</v>
      </c>
      <c r="G508" t="s">
        <v>550</v>
      </c>
      <c r="H508" t="str">
        <f>"01001"</f>
        <v>01001</v>
      </c>
      <c r="I508" t="s">
        <v>61</v>
      </c>
      <c r="K508" t="s">
        <v>62</v>
      </c>
      <c r="L508">
        <v>25</v>
      </c>
      <c r="N508" t="str">
        <f t="shared" si="19"/>
        <v>0</v>
      </c>
      <c r="O508">
        <v>25</v>
      </c>
      <c r="P508" t="s">
        <v>63</v>
      </c>
      <c r="Q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86</v>
      </c>
      <c r="AO508" t="s">
        <v>81</v>
      </c>
      <c r="AP508" t="b">
        <v>0</v>
      </c>
      <c r="AQ508" t="b">
        <v>0</v>
      </c>
      <c r="AR508" t="s">
        <v>74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227</v>
      </c>
      <c r="B509" t="s">
        <v>240</v>
      </c>
      <c r="C509">
        <v>1300300</v>
      </c>
      <c r="D509" t="s">
        <v>132</v>
      </c>
      <c r="E509" t="s">
        <v>132</v>
      </c>
      <c r="F509" t="s">
        <v>241</v>
      </c>
      <c r="G509" t="s">
        <v>92</v>
      </c>
      <c r="H509" t="str">
        <f>"01001"</f>
        <v>01001</v>
      </c>
      <c r="I509" t="s">
        <v>61</v>
      </c>
      <c r="K509" t="s">
        <v>62</v>
      </c>
      <c r="L509">
        <v>15</v>
      </c>
      <c r="N509" t="str">
        <f t="shared" si="19"/>
        <v>0</v>
      </c>
      <c r="O509">
        <v>15</v>
      </c>
      <c r="P509" t="s">
        <v>93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103</v>
      </c>
      <c r="AB509">
        <v>230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72</v>
      </c>
      <c r="AO509" t="s">
        <v>73</v>
      </c>
      <c r="AP509" t="b">
        <v>0</v>
      </c>
      <c r="AQ509" t="b">
        <v>0</v>
      </c>
      <c r="AR509" t="s">
        <v>74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176</v>
      </c>
      <c r="B510" t="s">
        <v>466</v>
      </c>
      <c r="C510">
        <v>2400300</v>
      </c>
      <c r="D510" t="s">
        <v>132</v>
      </c>
      <c r="E510" t="s">
        <v>132</v>
      </c>
      <c r="F510" t="s">
        <v>248</v>
      </c>
      <c r="G510" t="s">
        <v>551</v>
      </c>
      <c r="H510" t="str">
        <f>"01001"</f>
        <v>01001</v>
      </c>
      <c r="I510" t="s">
        <v>61</v>
      </c>
      <c r="K510" t="s">
        <v>62</v>
      </c>
      <c r="L510">
        <v>25</v>
      </c>
      <c r="N510" t="str">
        <f t="shared" si="19"/>
        <v>0</v>
      </c>
      <c r="O510">
        <v>25</v>
      </c>
      <c r="P510" t="s">
        <v>63</v>
      </c>
      <c r="Q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69</v>
      </c>
      <c r="AD510" t="b">
        <v>0</v>
      </c>
      <c r="AE510" t="b">
        <v>0</v>
      </c>
      <c r="AF510" t="s">
        <v>70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86</v>
      </c>
      <c r="AO510" t="s">
        <v>81</v>
      </c>
      <c r="AP510" t="b">
        <v>0</v>
      </c>
      <c r="AQ510" t="b">
        <v>0</v>
      </c>
      <c r="AR510" t="s">
        <v>74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D510" t="s">
        <v>61</v>
      </c>
    </row>
    <row r="511" spans="1:56" x14ac:dyDescent="0.25">
      <c r="A511" t="s">
        <v>155</v>
      </c>
      <c r="B511" t="s">
        <v>431</v>
      </c>
      <c r="C511">
        <v>2003431</v>
      </c>
      <c r="D511" t="s">
        <v>148</v>
      </c>
      <c r="E511" t="s">
        <v>148</v>
      </c>
      <c r="F511" t="s">
        <v>217</v>
      </c>
      <c r="G511" t="s">
        <v>80</v>
      </c>
      <c r="H511">
        <v>25002</v>
      </c>
      <c r="I511" t="s">
        <v>61</v>
      </c>
      <c r="K511" t="s">
        <v>62</v>
      </c>
      <c r="L511">
        <v>30</v>
      </c>
      <c r="N511" t="str">
        <f t="shared" si="19"/>
        <v>0</v>
      </c>
      <c r="O511">
        <v>30</v>
      </c>
      <c r="P511" t="s">
        <v>63</v>
      </c>
      <c r="Q511" t="s">
        <v>64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72</v>
      </c>
      <c r="AO511" t="s">
        <v>73</v>
      </c>
      <c r="AP511" t="b">
        <v>0</v>
      </c>
      <c r="AQ511" t="b">
        <v>0</v>
      </c>
      <c r="AR511" t="s">
        <v>74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227</v>
      </c>
      <c r="B512" t="s">
        <v>552</v>
      </c>
      <c r="C512" t="str">
        <f>"0108330"</f>
        <v>0108330</v>
      </c>
      <c r="D512" t="s">
        <v>132</v>
      </c>
      <c r="E512" t="s">
        <v>132</v>
      </c>
      <c r="F512" t="s">
        <v>229</v>
      </c>
      <c r="G512" t="s">
        <v>80</v>
      </c>
      <c r="H512">
        <v>11002</v>
      </c>
      <c r="I512" t="s">
        <v>61</v>
      </c>
      <c r="K512" t="s">
        <v>62</v>
      </c>
      <c r="L512">
        <v>25</v>
      </c>
      <c r="N512" t="str">
        <f t="shared" si="19"/>
        <v>0</v>
      </c>
      <c r="O512">
        <v>25</v>
      </c>
      <c r="P512" t="s">
        <v>63</v>
      </c>
      <c r="Q512" t="s">
        <v>64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69</v>
      </c>
      <c r="AD512" t="b">
        <v>0</v>
      </c>
      <c r="AE512" t="b">
        <v>0</v>
      </c>
      <c r="AF512" t="s">
        <v>70</v>
      </c>
      <c r="AG512" t="s">
        <v>61</v>
      </c>
      <c r="AH512" t="s">
        <v>61</v>
      </c>
      <c r="AI512" t="b">
        <v>1</v>
      </c>
      <c r="AJ512" t="s">
        <v>71</v>
      </c>
      <c r="AK512" t="s">
        <v>61</v>
      </c>
      <c r="AL512" t="s">
        <v>61</v>
      </c>
      <c r="AM512" t="s">
        <v>61</v>
      </c>
      <c r="AN512" t="s">
        <v>72</v>
      </c>
      <c r="AO512" t="s">
        <v>73</v>
      </c>
      <c r="AP512" t="b">
        <v>0</v>
      </c>
      <c r="AQ512" t="b">
        <v>0</v>
      </c>
      <c r="AR512" t="s">
        <v>74</v>
      </c>
      <c r="AS512" t="b">
        <v>0</v>
      </c>
      <c r="AT512" t="s">
        <v>61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176</v>
      </c>
      <c r="B513" t="s">
        <v>380</v>
      </c>
      <c r="C513">
        <v>2400300</v>
      </c>
      <c r="D513" t="s">
        <v>75</v>
      </c>
      <c r="E513" t="s">
        <v>75</v>
      </c>
      <c r="F513" t="s">
        <v>248</v>
      </c>
      <c r="G513" t="s">
        <v>553</v>
      </c>
      <c r="H513" t="str">
        <f>"01001"</f>
        <v>01001</v>
      </c>
      <c r="I513" t="s">
        <v>61</v>
      </c>
      <c r="K513" t="s">
        <v>62</v>
      </c>
      <c r="L513">
        <v>25</v>
      </c>
      <c r="N513" t="str">
        <f t="shared" si="19"/>
        <v>0</v>
      </c>
      <c r="O513">
        <v>25</v>
      </c>
      <c r="P513" t="s">
        <v>63</v>
      </c>
      <c r="Q513" t="s">
        <v>65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86</v>
      </c>
      <c r="AO513" t="s">
        <v>81</v>
      </c>
      <c r="AP513" t="b">
        <v>0</v>
      </c>
      <c r="AQ513" t="b">
        <v>0</v>
      </c>
      <c r="AR513" t="s">
        <v>74</v>
      </c>
      <c r="AS513" t="b">
        <v>0</v>
      </c>
      <c r="AT513" t="s">
        <v>61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77</v>
      </c>
      <c r="B514" t="s">
        <v>409</v>
      </c>
      <c r="C514">
        <v>8801000</v>
      </c>
      <c r="D514" t="s">
        <v>231</v>
      </c>
      <c r="E514" t="s">
        <v>231</v>
      </c>
      <c r="F514" t="s">
        <v>293</v>
      </c>
      <c r="G514" t="s">
        <v>554</v>
      </c>
      <c r="H514">
        <v>39013</v>
      </c>
      <c r="I514" t="s">
        <v>61</v>
      </c>
      <c r="K514" t="s">
        <v>62</v>
      </c>
      <c r="L514">
        <v>28</v>
      </c>
      <c r="N514" t="str">
        <f t="shared" si="19"/>
        <v>0</v>
      </c>
      <c r="O514">
        <v>28</v>
      </c>
      <c r="P514" t="s">
        <v>63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300</v>
      </c>
      <c r="AB514">
        <v>230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72</v>
      </c>
      <c r="AO514" t="s">
        <v>81</v>
      </c>
      <c r="AP514" t="b">
        <v>0</v>
      </c>
      <c r="AQ514" t="b">
        <v>0</v>
      </c>
      <c r="AR514" t="s">
        <v>74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C514">
        <v>8801000</v>
      </c>
      <c r="BD514" t="s">
        <v>61</v>
      </c>
    </row>
    <row r="515" spans="1:56" x14ac:dyDescent="0.25">
      <c r="A515" t="s">
        <v>130</v>
      </c>
      <c r="B515" t="s">
        <v>396</v>
      </c>
      <c r="C515">
        <v>8800530</v>
      </c>
      <c r="D515" t="s">
        <v>75</v>
      </c>
      <c r="E515" t="s">
        <v>75</v>
      </c>
      <c r="F515" t="s">
        <v>293</v>
      </c>
      <c r="G515" t="s">
        <v>92</v>
      </c>
      <c r="H515">
        <v>39013</v>
      </c>
      <c r="I515" t="s">
        <v>61</v>
      </c>
      <c r="K515" t="s">
        <v>62</v>
      </c>
      <c r="L515">
        <v>25</v>
      </c>
      <c r="N515" t="str">
        <f t="shared" si="19"/>
        <v>0</v>
      </c>
      <c r="O515">
        <v>25</v>
      </c>
      <c r="P515" t="s">
        <v>63</v>
      </c>
      <c r="Q515" t="s">
        <v>64</v>
      </c>
      <c r="R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72</v>
      </c>
      <c r="AO515" t="s">
        <v>81</v>
      </c>
      <c r="AP515" t="b">
        <v>0</v>
      </c>
      <c r="AQ515" t="b">
        <v>0</v>
      </c>
      <c r="AR515" t="s">
        <v>74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C515">
        <v>8800500</v>
      </c>
      <c r="BD515" t="s">
        <v>61</v>
      </c>
    </row>
    <row r="516" spans="1:56" x14ac:dyDescent="0.25">
      <c r="A516" t="s">
        <v>155</v>
      </c>
      <c r="B516" t="s">
        <v>161</v>
      </c>
      <c r="C516">
        <v>1202352</v>
      </c>
      <c r="D516" t="s">
        <v>231</v>
      </c>
      <c r="E516" t="s">
        <v>231</v>
      </c>
      <c r="F516" t="s">
        <v>162</v>
      </c>
      <c r="G516" t="s">
        <v>80</v>
      </c>
      <c r="H516" t="str">
        <f>"09001"</f>
        <v>09001</v>
      </c>
      <c r="I516" t="s">
        <v>61</v>
      </c>
      <c r="K516" t="s">
        <v>62</v>
      </c>
      <c r="L516">
        <v>30</v>
      </c>
      <c r="N516" t="str">
        <f t="shared" si="19"/>
        <v>0</v>
      </c>
      <c r="O516">
        <v>30</v>
      </c>
      <c r="P516" t="s">
        <v>63</v>
      </c>
      <c r="Q516" t="s">
        <v>64</v>
      </c>
      <c r="R516" t="s">
        <v>65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72</v>
      </c>
      <c r="AO516" t="s">
        <v>73</v>
      </c>
      <c r="AP516" t="b">
        <v>0</v>
      </c>
      <c r="AQ516" t="b">
        <v>0</v>
      </c>
      <c r="AR516" t="s">
        <v>74</v>
      </c>
      <c r="AS516" t="b">
        <v>0</v>
      </c>
      <c r="AT516" t="s">
        <v>90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227</v>
      </c>
      <c r="B517" t="s">
        <v>555</v>
      </c>
      <c r="C517">
        <v>1305500</v>
      </c>
      <c r="D517" t="s">
        <v>148</v>
      </c>
      <c r="E517" t="s">
        <v>148</v>
      </c>
      <c r="F517" t="s">
        <v>245</v>
      </c>
      <c r="G517" t="s">
        <v>185</v>
      </c>
      <c r="H517" t="str">
        <f>"01001"</f>
        <v>01001</v>
      </c>
      <c r="I517" t="s">
        <v>61</v>
      </c>
      <c r="K517" t="s">
        <v>62</v>
      </c>
      <c r="L517">
        <v>25</v>
      </c>
      <c r="N517" t="str">
        <f t="shared" si="19"/>
        <v>0</v>
      </c>
      <c r="O517">
        <v>25</v>
      </c>
      <c r="P517" t="s">
        <v>63</v>
      </c>
      <c r="Q517" t="s">
        <v>65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72</v>
      </c>
      <c r="AO517" t="s">
        <v>73</v>
      </c>
      <c r="AP517" t="b">
        <v>0</v>
      </c>
      <c r="AQ517" t="b">
        <v>0</v>
      </c>
      <c r="AR517" t="s">
        <v>74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227</v>
      </c>
      <c r="B518" t="s">
        <v>555</v>
      </c>
      <c r="C518">
        <v>1305500</v>
      </c>
      <c r="D518" t="s">
        <v>132</v>
      </c>
      <c r="E518" t="s">
        <v>132</v>
      </c>
      <c r="F518" t="s">
        <v>245</v>
      </c>
      <c r="G518" t="s">
        <v>556</v>
      </c>
      <c r="H518" t="str">
        <f>"01001"</f>
        <v>01001</v>
      </c>
      <c r="I518" t="s">
        <v>61</v>
      </c>
      <c r="K518" t="s">
        <v>62</v>
      </c>
      <c r="L518">
        <v>25</v>
      </c>
      <c r="N518" t="str">
        <f t="shared" si="19"/>
        <v>0</v>
      </c>
      <c r="O518">
        <v>25</v>
      </c>
      <c r="P518" t="s">
        <v>63</v>
      </c>
      <c r="Q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72</v>
      </c>
      <c r="AO518" t="s">
        <v>73</v>
      </c>
      <c r="AP518" t="b">
        <v>0</v>
      </c>
      <c r="AQ518" t="b">
        <v>0</v>
      </c>
      <c r="AR518" t="s">
        <v>74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227</v>
      </c>
      <c r="B519" t="s">
        <v>555</v>
      </c>
      <c r="C519">
        <v>1305500</v>
      </c>
      <c r="D519" t="s">
        <v>75</v>
      </c>
      <c r="E519" t="s">
        <v>75</v>
      </c>
      <c r="F519" t="s">
        <v>245</v>
      </c>
      <c r="G519" t="s">
        <v>273</v>
      </c>
      <c r="H519" t="str">
        <f>"01001"</f>
        <v>01001</v>
      </c>
      <c r="I519" t="s">
        <v>61</v>
      </c>
      <c r="K519" t="s">
        <v>62</v>
      </c>
      <c r="L519">
        <v>25</v>
      </c>
      <c r="N519" t="str">
        <f t="shared" si="19"/>
        <v>0</v>
      </c>
      <c r="O519">
        <v>25</v>
      </c>
      <c r="P519" t="s">
        <v>63</v>
      </c>
      <c r="Q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72</v>
      </c>
      <c r="AO519" t="s">
        <v>73</v>
      </c>
      <c r="AP519" t="b">
        <v>0</v>
      </c>
      <c r="AQ519" t="b">
        <v>0</v>
      </c>
      <c r="AR519" t="s">
        <v>74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77</v>
      </c>
      <c r="B520" t="s">
        <v>314</v>
      </c>
      <c r="C520">
        <v>8500365</v>
      </c>
      <c r="D520" t="s">
        <v>75</v>
      </c>
      <c r="E520" t="s">
        <v>75</v>
      </c>
      <c r="F520" t="s">
        <v>304</v>
      </c>
      <c r="G520" t="s">
        <v>557</v>
      </c>
      <c r="H520" t="str">
        <f>"05002"</f>
        <v>05002</v>
      </c>
      <c r="I520" t="s">
        <v>61</v>
      </c>
      <c r="K520" t="s">
        <v>62</v>
      </c>
      <c r="L520">
        <v>25</v>
      </c>
      <c r="N520" t="str">
        <f t="shared" si="19"/>
        <v>0</v>
      </c>
      <c r="O520">
        <v>25</v>
      </c>
      <c r="P520" t="s">
        <v>93</v>
      </c>
      <c r="Q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300</v>
      </c>
      <c r="AB520">
        <v>230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72</v>
      </c>
      <c r="AO520" t="s">
        <v>81</v>
      </c>
      <c r="AP520" t="b">
        <v>0</v>
      </c>
      <c r="AQ520" t="b">
        <v>0</v>
      </c>
      <c r="AR520" t="s">
        <v>74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C520">
        <v>8500365</v>
      </c>
      <c r="BD520" t="s">
        <v>61</v>
      </c>
    </row>
    <row r="521" spans="1:56" x14ac:dyDescent="0.25">
      <c r="A521" t="s">
        <v>77</v>
      </c>
      <c r="B521" t="s">
        <v>314</v>
      </c>
      <c r="C521">
        <v>8500365</v>
      </c>
      <c r="D521" t="s">
        <v>75</v>
      </c>
      <c r="E521" t="s">
        <v>75</v>
      </c>
      <c r="F521" t="s">
        <v>304</v>
      </c>
      <c r="G521" t="s">
        <v>558</v>
      </c>
      <c r="H521" t="str">
        <f>"05002"</f>
        <v>05002</v>
      </c>
      <c r="I521" t="s">
        <v>61</v>
      </c>
      <c r="K521" t="s">
        <v>62</v>
      </c>
      <c r="L521">
        <v>25</v>
      </c>
      <c r="N521" t="str">
        <f t="shared" si="19"/>
        <v>0</v>
      </c>
      <c r="O521">
        <v>25</v>
      </c>
      <c r="P521" t="s">
        <v>95</v>
      </c>
      <c r="Q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300</v>
      </c>
      <c r="AB521">
        <v>230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72</v>
      </c>
      <c r="AO521" t="s">
        <v>81</v>
      </c>
      <c r="AP521" t="b">
        <v>0</v>
      </c>
      <c r="AQ521" t="b">
        <v>0</v>
      </c>
      <c r="AR521" t="s">
        <v>74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C521">
        <v>8500365</v>
      </c>
      <c r="BD521" t="s">
        <v>61</v>
      </c>
    </row>
    <row r="522" spans="1:56" x14ac:dyDescent="0.25">
      <c r="A522" t="s">
        <v>176</v>
      </c>
      <c r="B522" t="s">
        <v>276</v>
      </c>
      <c r="C522">
        <v>1900310</v>
      </c>
      <c r="D522" t="s">
        <v>231</v>
      </c>
      <c r="E522" t="s">
        <v>231</v>
      </c>
      <c r="F522" t="s">
        <v>277</v>
      </c>
      <c r="G522" t="s">
        <v>559</v>
      </c>
      <c r="H522" t="s">
        <v>278</v>
      </c>
      <c r="I522" t="s">
        <v>61</v>
      </c>
      <c r="K522" t="s">
        <v>62</v>
      </c>
      <c r="L522">
        <v>18</v>
      </c>
      <c r="N522" t="str">
        <f t="shared" si="19"/>
        <v>0</v>
      </c>
      <c r="O522">
        <v>18</v>
      </c>
      <c r="P522" t="s">
        <v>93</v>
      </c>
      <c r="Q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86</v>
      </c>
      <c r="AO522" t="s">
        <v>81</v>
      </c>
      <c r="AP522" t="b">
        <v>0</v>
      </c>
      <c r="AQ522" t="b">
        <v>0</v>
      </c>
      <c r="AR522" t="s">
        <v>74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176</v>
      </c>
      <c r="B523" t="s">
        <v>276</v>
      </c>
      <c r="C523">
        <v>1900310</v>
      </c>
      <c r="D523" t="s">
        <v>231</v>
      </c>
      <c r="E523" t="s">
        <v>231</v>
      </c>
      <c r="F523" t="s">
        <v>277</v>
      </c>
      <c r="G523" t="s">
        <v>560</v>
      </c>
      <c r="H523" t="s">
        <v>278</v>
      </c>
      <c r="I523" t="s">
        <v>61</v>
      </c>
      <c r="K523" t="s">
        <v>62</v>
      </c>
      <c r="L523">
        <v>18</v>
      </c>
      <c r="N523" t="str">
        <f t="shared" ref="N523:N586" si="23">"0"</f>
        <v>0</v>
      </c>
      <c r="O523">
        <v>18</v>
      </c>
      <c r="P523" t="s">
        <v>95</v>
      </c>
      <c r="Q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86</v>
      </c>
      <c r="AO523" t="s">
        <v>81</v>
      </c>
      <c r="AP523" t="b">
        <v>0</v>
      </c>
      <c r="AQ523" t="b">
        <v>0</v>
      </c>
      <c r="AR523" t="s">
        <v>74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227</v>
      </c>
      <c r="B524" t="s">
        <v>555</v>
      </c>
      <c r="C524">
        <v>1305500</v>
      </c>
      <c r="D524" t="s">
        <v>231</v>
      </c>
      <c r="E524" t="s">
        <v>231</v>
      </c>
      <c r="F524" t="s">
        <v>245</v>
      </c>
      <c r="G524" t="s">
        <v>339</v>
      </c>
      <c r="H524" t="str">
        <f>"01001"</f>
        <v>01001</v>
      </c>
      <c r="I524" t="s">
        <v>61</v>
      </c>
      <c r="K524" t="s">
        <v>62</v>
      </c>
      <c r="L524">
        <v>25</v>
      </c>
      <c r="N524" t="str">
        <f t="shared" si="23"/>
        <v>0</v>
      </c>
      <c r="O524">
        <v>25</v>
      </c>
      <c r="P524" t="s">
        <v>63</v>
      </c>
      <c r="Q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72</v>
      </c>
      <c r="AO524" t="s">
        <v>73</v>
      </c>
      <c r="AP524" t="b">
        <v>0</v>
      </c>
      <c r="AQ524" t="b">
        <v>0</v>
      </c>
      <c r="AR524" t="s">
        <v>74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182</v>
      </c>
      <c r="B525" t="s">
        <v>184</v>
      </c>
      <c r="C525">
        <v>1001340</v>
      </c>
      <c r="D525" t="s">
        <v>152</v>
      </c>
      <c r="E525" t="s">
        <v>152</v>
      </c>
      <c r="F525" t="s">
        <v>178</v>
      </c>
      <c r="G525" t="s">
        <v>80</v>
      </c>
      <c r="H525">
        <v>24002</v>
      </c>
      <c r="I525" t="s">
        <v>61</v>
      </c>
      <c r="K525" t="s">
        <v>62</v>
      </c>
      <c r="L525">
        <v>25</v>
      </c>
      <c r="M525" t="str">
        <f>"0"</f>
        <v>0</v>
      </c>
      <c r="N525" t="str">
        <f t="shared" si="23"/>
        <v>0</v>
      </c>
      <c r="O525">
        <v>25</v>
      </c>
      <c r="P525" t="s">
        <v>63</v>
      </c>
      <c r="Q525" t="s">
        <v>65</v>
      </c>
      <c r="R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72</v>
      </c>
      <c r="AO525" t="s">
        <v>73</v>
      </c>
      <c r="AP525" t="b">
        <v>0</v>
      </c>
      <c r="AQ525" t="b">
        <v>0</v>
      </c>
      <c r="AR525" t="s">
        <v>74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212</v>
      </c>
      <c r="B526" t="s">
        <v>561</v>
      </c>
      <c r="C526">
        <v>1200370</v>
      </c>
      <c r="D526" t="s">
        <v>148</v>
      </c>
      <c r="E526" t="s">
        <v>132</v>
      </c>
      <c r="F526" t="s">
        <v>562</v>
      </c>
      <c r="G526" t="s">
        <v>92</v>
      </c>
      <c r="H526" t="str">
        <f>"09003"</f>
        <v>09003</v>
      </c>
      <c r="I526" t="s">
        <v>61</v>
      </c>
      <c r="K526" t="s">
        <v>62</v>
      </c>
      <c r="L526">
        <v>25</v>
      </c>
      <c r="M526" t="str">
        <f>"0"</f>
        <v>0</v>
      </c>
      <c r="N526" t="str">
        <f t="shared" si="23"/>
        <v>0</v>
      </c>
      <c r="O526">
        <v>25</v>
      </c>
      <c r="P526" t="s">
        <v>93</v>
      </c>
      <c r="Q526" t="s">
        <v>65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103</v>
      </c>
      <c r="AB526">
        <v>460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72</v>
      </c>
      <c r="AO526" t="s">
        <v>73</v>
      </c>
      <c r="AP526" t="b">
        <v>0</v>
      </c>
      <c r="AQ526" t="b">
        <v>0</v>
      </c>
      <c r="AR526" t="s">
        <v>74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212</v>
      </c>
      <c r="B527" t="s">
        <v>563</v>
      </c>
      <c r="C527">
        <v>1200380</v>
      </c>
      <c r="D527" t="s">
        <v>148</v>
      </c>
      <c r="E527" t="s">
        <v>132</v>
      </c>
      <c r="F527" t="s">
        <v>562</v>
      </c>
      <c r="G527" t="s">
        <v>92</v>
      </c>
      <c r="H527" t="str">
        <f>"09003"</f>
        <v>09003</v>
      </c>
      <c r="I527" t="s">
        <v>61</v>
      </c>
      <c r="K527" t="s">
        <v>62</v>
      </c>
      <c r="L527">
        <v>25</v>
      </c>
      <c r="M527" t="str">
        <f>"0"</f>
        <v>0</v>
      </c>
      <c r="N527" t="str">
        <f t="shared" si="23"/>
        <v>0</v>
      </c>
      <c r="O527">
        <v>25</v>
      </c>
      <c r="P527" t="s">
        <v>95</v>
      </c>
      <c r="Q527" t="s">
        <v>65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103</v>
      </c>
      <c r="AB527">
        <v>460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72</v>
      </c>
      <c r="AO527" t="s">
        <v>73</v>
      </c>
      <c r="AP527" t="b">
        <v>0</v>
      </c>
      <c r="AQ527" t="b">
        <v>0</v>
      </c>
      <c r="AR527" t="s">
        <v>74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212</v>
      </c>
      <c r="B528" t="s">
        <v>563</v>
      </c>
      <c r="C528">
        <v>1200380</v>
      </c>
      <c r="D528" t="s">
        <v>75</v>
      </c>
      <c r="E528" t="s">
        <v>231</v>
      </c>
      <c r="F528" t="s">
        <v>564</v>
      </c>
      <c r="G528" t="s">
        <v>143</v>
      </c>
      <c r="H528" t="str">
        <f>"09007"</f>
        <v>09007</v>
      </c>
      <c r="I528" t="s">
        <v>61</v>
      </c>
      <c r="K528" t="s">
        <v>62</v>
      </c>
      <c r="L528">
        <v>25</v>
      </c>
      <c r="N528" t="str">
        <f t="shared" si="23"/>
        <v>0</v>
      </c>
      <c r="O528">
        <v>25</v>
      </c>
      <c r="P528" t="s">
        <v>95</v>
      </c>
      <c r="Q528" t="s">
        <v>65</v>
      </c>
      <c r="R528" t="s">
        <v>65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103</v>
      </c>
      <c r="AB528">
        <v>460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72</v>
      </c>
      <c r="AO528" t="s">
        <v>73</v>
      </c>
      <c r="AP528" t="b">
        <v>0</v>
      </c>
      <c r="AQ528" t="b">
        <v>0</v>
      </c>
      <c r="AR528" t="s">
        <v>74</v>
      </c>
      <c r="AS528" t="b">
        <v>0</v>
      </c>
      <c r="AT528" t="s">
        <v>90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212</v>
      </c>
      <c r="B529" t="s">
        <v>561</v>
      </c>
      <c r="C529">
        <v>1200370</v>
      </c>
      <c r="D529" t="s">
        <v>75</v>
      </c>
      <c r="E529" t="s">
        <v>231</v>
      </c>
      <c r="F529" t="s">
        <v>564</v>
      </c>
      <c r="G529" t="s">
        <v>143</v>
      </c>
      <c r="H529" t="str">
        <f>"09007"</f>
        <v>09007</v>
      </c>
      <c r="I529" t="s">
        <v>61</v>
      </c>
      <c r="K529" t="s">
        <v>62</v>
      </c>
      <c r="L529">
        <v>25</v>
      </c>
      <c r="M529" t="str">
        <f t="shared" ref="M529:M534" si="24">"0"</f>
        <v>0</v>
      </c>
      <c r="N529" t="str">
        <f t="shared" si="23"/>
        <v>0</v>
      </c>
      <c r="O529">
        <v>25</v>
      </c>
      <c r="P529" t="s">
        <v>93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>
        <v>460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72</v>
      </c>
      <c r="AO529" t="s">
        <v>73</v>
      </c>
      <c r="AP529" t="b">
        <v>0</v>
      </c>
      <c r="AQ529" t="b">
        <v>0</v>
      </c>
      <c r="AR529" t="s">
        <v>74</v>
      </c>
      <c r="AS529" t="b">
        <v>0</v>
      </c>
      <c r="AT529" t="s">
        <v>90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155</v>
      </c>
      <c r="B530" t="s">
        <v>565</v>
      </c>
      <c r="C530">
        <v>1001551</v>
      </c>
      <c r="D530" t="s">
        <v>58</v>
      </c>
      <c r="E530" t="s">
        <v>58</v>
      </c>
      <c r="F530" t="s">
        <v>200</v>
      </c>
      <c r="G530" t="s">
        <v>80</v>
      </c>
      <c r="H530">
        <v>42002</v>
      </c>
      <c r="I530" t="s">
        <v>61</v>
      </c>
      <c r="K530" t="s">
        <v>62</v>
      </c>
      <c r="L530">
        <v>30</v>
      </c>
      <c r="M530" t="str">
        <f t="shared" si="24"/>
        <v>0</v>
      </c>
      <c r="N530" t="str">
        <f t="shared" si="23"/>
        <v>0</v>
      </c>
      <c r="O530">
        <v>30</v>
      </c>
      <c r="P530" t="s">
        <v>63</v>
      </c>
      <c r="Q530" t="s">
        <v>64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>
        <v>230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0</v>
      </c>
      <c r="AJ530" t="s">
        <v>61</v>
      </c>
      <c r="AK530" t="s">
        <v>61</v>
      </c>
      <c r="AL530" t="s">
        <v>61</v>
      </c>
      <c r="AM530" t="s">
        <v>61</v>
      </c>
      <c r="AN530" t="s">
        <v>72</v>
      </c>
      <c r="AO530" t="s">
        <v>73</v>
      </c>
      <c r="AP530" t="b">
        <v>0</v>
      </c>
      <c r="AQ530" t="b">
        <v>0</v>
      </c>
      <c r="AR530" t="s">
        <v>74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155</v>
      </c>
      <c r="B531" t="s">
        <v>566</v>
      </c>
      <c r="C531">
        <v>2003433</v>
      </c>
      <c r="D531" t="s">
        <v>148</v>
      </c>
      <c r="E531" t="s">
        <v>148</v>
      </c>
      <c r="F531" t="s">
        <v>217</v>
      </c>
      <c r="G531" t="s">
        <v>80</v>
      </c>
      <c r="H531">
        <v>25002</v>
      </c>
      <c r="I531" t="s">
        <v>61</v>
      </c>
      <c r="K531" t="s">
        <v>62</v>
      </c>
      <c r="L531">
        <v>30</v>
      </c>
      <c r="M531" t="str">
        <f t="shared" si="24"/>
        <v>0</v>
      </c>
      <c r="N531" t="str">
        <f t="shared" si="23"/>
        <v>0</v>
      </c>
      <c r="O531">
        <v>30</v>
      </c>
      <c r="P531" t="s">
        <v>63</v>
      </c>
      <c r="Q531" t="s">
        <v>64</v>
      </c>
      <c r="R531" t="s">
        <v>64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>
        <v>230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72</v>
      </c>
      <c r="AO531" t="s">
        <v>73</v>
      </c>
      <c r="AP531" t="b">
        <v>0</v>
      </c>
      <c r="AQ531" t="b">
        <v>0</v>
      </c>
      <c r="AR531" t="s">
        <v>74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182</v>
      </c>
      <c r="B532" t="s">
        <v>344</v>
      </c>
      <c r="C532">
        <v>1001310</v>
      </c>
      <c r="D532" t="s">
        <v>75</v>
      </c>
      <c r="E532" t="s">
        <v>75</v>
      </c>
      <c r="F532" t="s">
        <v>160</v>
      </c>
      <c r="G532" t="s">
        <v>126</v>
      </c>
      <c r="H532">
        <v>41001</v>
      </c>
      <c r="I532" t="s">
        <v>61</v>
      </c>
      <c r="K532" t="s">
        <v>62</v>
      </c>
      <c r="L532">
        <v>27</v>
      </c>
      <c r="M532" t="str">
        <f t="shared" si="24"/>
        <v>0</v>
      </c>
      <c r="N532" t="str">
        <f t="shared" si="23"/>
        <v>0</v>
      </c>
      <c r="O532">
        <v>27</v>
      </c>
      <c r="P532" t="s">
        <v>63</v>
      </c>
      <c r="Q532" t="s">
        <v>65</v>
      </c>
      <c r="R532" t="s">
        <v>65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72</v>
      </c>
      <c r="AO532" t="s">
        <v>73</v>
      </c>
      <c r="AP532" t="b">
        <v>0</v>
      </c>
      <c r="AQ532" t="b">
        <v>0</v>
      </c>
      <c r="AR532" t="s">
        <v>74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155</v>
      </c>
      <c r="B533" t="s">
        <v>566</v>
      </c>
      <c r="C533">
        <v>2003433</v>
      </c>
      <c r="D533" t="s">
        <v>75</v>
      </c>
      <c r="E533" t="s">
        <v>75</v>
      </c>
      <c r="F533" t="s">
        <v>217</v>
      </c>
      <c r="G533" t="s">
        <v>172</v>
      </c>
      <c r="H533">
        <v>25002</v>
      </c>
      <c r="I533" t="s">
        <v>61</v>
      </c>
      <c r="K533" t="s">
        <v>62</v>
      </c>
      <c r="L533">
        <v>30</v>
      </c>
      <c r="M533" t="str">
        <f t="shared" si="24"/>
        <v>0</v>
      </c>
      <c r="N533" t="str">
        <f t="shared" si="23"/>
        <v>0</v>
      </c>
      <c r="O533">
        <v>30</v>
      </c>
      <c r="P533" t="s">
        <v>63</v>
      </c>
      <c r="Q533" t="s">
        <v>64</v>
      </c>
      <c r="R533" t="s">
        <v>64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103</v>
      </c>
      <c r="AB533">
        <v>230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72</v>
      </c>
      <c r="AO533" t="s">
        <v>73</v>
      </c>
      <c r="AP533" t="b">
        <v>0</v>
      </c>
      <c r="AQ533" t="b">
        <v>0</v>
      </c>
      <c r="AR533" t="s">
        <v>74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155</v>
      </c>
      <c r="B534" t="s">
        <v>567</v>
      </c>
      <c r="C534">
        <v>1005375</v>
      </c>
      <c r="D534" t="s">
        <v>231</v>
      </c>
      <c r="E534" t="s">
        <v>231</v>
      </c>
      <c r="F534" t="s">
        <v>157</v>
      </c>
      <c r="G534" t="s">
        <v>80</v>
      </c>
      <c r="H534">
        <v>25056</v>
      </c>
      <c r="I534" t="s">
        <v>61</v>
      </c>
      <c r="K534" t="s">
        <v>62</v>
      </c>
      <c r="L534">
        <v>30</v>
      </c>
      <c r="M534" t="str">
        <f t="shared" si="24"/>
        <v>0</v>
      </c>
      <c r="N534" t="str">
        <f t="shared" si="23"/>
        <v>0</v>
      </c>
      <c r="O534">
        <v>30</v>
      </c>
      <c r="P534" t="s">
        <v>63</v>
      </c>
      <c r="Q534" t="s">
        <v>64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>
        <v>230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72</v>
      </c>
      <c r="AO534" t="s">
        <v>73</v>
      </c>
      <c r="AP534" t="b">
        <v>0</v>
      </c>
      <c r="AQ534" t="b">
        <v>0</v>
      </c>
      <c r="AR534" t="s">
        <v>74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77</v>
      </c>
      <c r="B535" t="s">
        <v>509</v>
      </c>
      <c r="C535">
        <v>8100330</v>
      </c>
      <c r="D535" t="s">
        <v>75</v>
      </c>
      <c r="E535" t="s">
        <v>75</v>
      </c>
      <c r="F535" t="s">
        <v>88</v>
      </c>
      <c r="G535" t="s">
        <v>428</v>
      </c>
      <c r="H535">
        <v>26003</v>
      </c>
      <c r="I535" t="s">
        <v>61</v>
      </c>
      <c r="K535" t="s">
        <v>62</v>
      </c>
      <c r="L535">
        <v>5</v>
      </c>
      <c r="N535" t="str">
        <f t="shared" si="23"/>
        <v>0</v>
      </c>
      <c r="O535">
        <v>5</v>
      </c>
      <c r="P535" t="s">
        <v>93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300</v>
      </c>
      <c r="AB535">
        <v>230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72</v>
      </c>
      <c r="AO535" t="s">
        <v>81</v>
      </c>
      <c r="AP535" t="b">
        <v>0</v>
      </c>
      <c r="AQ535" t="b">
        <v>0</v>
      </c>
      <c r="AR535" t="s">
        <v>74</v>
      </c>
      <c r="AS535" t="b">
        <v>0</v>
      </c>
      <c r="AT535" t="s">
        <v>90</v>
      </c>
      <c r="AU535" t="s">
        <v>61</v>
      </c>
      <c r="AX535" t="s">
        <v>568</v>
      </c>
      <c r="AY535" t="s">
        <v>61</v>
      </c>
      <c r="BA535" t="b">
        <v>0</v>
      </c>
      <c r="BB535" t="s">
        <v>61</v>
      </c>
      <c r="BC535">
        <v>8100330</v>
      </c>
      <c r="BD535" t="s">
        <v>61</v>
      </c>
    </row>
    <row r="536" spans="1:56" x14ac:dyDescent="0.25">
      <c r="A536" t="s">
        <v>77</v>
      </c>
      <c r="B536" t="s">
        <v>510</v>
      </c>
      <c r="C536">
        <v>8100100</v>
      </c>
      <c r="D536" t="s">
        <v>75</v>
      </c>
      <c r="E536" t="s">
        <v>75</v>
      </c>
      <c r="F536" t="s">
        <v>88</v>
      </c>
      <c r="G536" t="s">
        <v>92</v>
      </c>
      <c r="H536">
        <v>26003</v>
      </c>
      <c r="I536" t="s">
        <v>61</v>
      </c>
      <c r="K536" t="s">
        <v>62</v>
      </c>
      <c r="L536">
        <v>8</v>
      </c>
      <c r="N536" t="str">
        <f t="shared" si="23"/>
        <v>0</v>
      </c>
      <c r="O536">
        <v>8</v>
      </c>
      <c r="P536" t="s">
        <v>95</v>
      </c>
      <c r="Q536" t="s">
        <v>65</v>
      </c>
      <c r="R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300</v>
      </c>
      <c r="AB536">
        <v>230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72</v>
      </c>
      <c r="AO536" t="s">
        <v>81</v>
      </c>
      <c r="AP536" t="b">
        <v>0</v>
      </c>
      <c r="AQ536" t="b">
        <v>0</v>
      </c>
      <c r="AR536" t="s">
        <v>74</v>
      </c>
      <c r="AS536" t="b">
        <v>0</v>
      </c>
      <c r="AT536" t="s">
        <v>90</v>
      </c>
      <c r="AU536" t="s">
        <v>61</v>
      </c>
      <c r="AX536" t="s">
        <v>568</v>
      </c>
      <c r="AY536" t="s">
        <v>61</v>
      </c>
      <c r="BA536" t="b">
        <v>0</v>
      </c>
      <c r="BB536" t="s">
        <v>61</v>
      </c>
      <c r="BC536">
        <v>8100100</v>
      </c>
      <c r="BD536" t="s">
        <v>61</v>
      </c>
    </row>
    <row r="537" spans="1:56" x14ac:dyDescent="0.25">
      <c r="A537" t="s">
        <v>100</v>
      </c>
      <c r="B537" t="s">
        <v>116</v>
      </c>
      <c r="C537" t="s">
        <v>117</v>
      </c>
      <c r="D537" t="s">
        <v>75</v>
      </c>
      <c r="E537" t="s">
        <v>75</v>
      </c>
      <c r="F537" t="s">
        <v>103</v>
      </c>
      <c r="G537" t="s">
        <v>80</v>
      </c>
      <c r="H537">
        <v>19051</v>
      </c>
      <c r="I537" t="s">
        <v>61</v>
      </c>
      <c r="K537" t="s">
        <v>62</v>
      </c>
      <c r="L537">
        <v>5</v>
      </c>
      <c r="N537" t="str">
        <f t="shared" si="23"/>
        <v>0</v>
      </c>
      <c r="O537">
        <v>5</v>
      </c>
      <c r="P537" t="s">
        <v>63</v>
      </c>
      <c r="Q537" t="s">
        <v>64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0</v>
      </c>
      <c r="Y537" t="b">
        <v>0</v>
      </c>
      <c r="Z537" t="b">
        <v>0</v>
      </c>
      <c r="AA537">
        <v>999</v>
      </c>
      <c r="AB537">
        <v>1</v>
      </c>
      <c r="AC537" t="s">
        <v>69</v>
      </c>
      <c r="AD537" t="b">
        <v>1</v>
      </c>
      <c r="AE537" t="b">
        <v>1</v>
      </c>
      <c r="AF537" t="s">
        <v>70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72</v>
      </c>
      <c r="AO537" t="s">
        <v>81</v>
      </c>
      <c r="AP537" t="b">
        <v>0</v>
      </c>
      <c r="AQ537" t="b">
        <v>0</v>
      </c>
      <c r="AR537" t="s">
        <v>74</v>
      </c>
      <c r="AS537" t="b">
        <v>0</v>
      </c>
      <c r="AT537" t="s">
        <v>90</v>
      </c>
      <c r="AU537" t="s">
        <v>61</v>
      </c>
      <c r="AX537" t="s">
        <v>568</v>
      </c>
      <c r="AY537" t="s">
        <v>61</v>
      </c>
      <c r="BA537" t="b">
        <v>0</v>
      </c>
      <c r="BB537" t="s">
        <v>61</v>
      </c>
      <c r="BD537" t="s">
        <v>61</v>
      </c>
    </row>
    <row r="538" spans="1:56" x14ac:dyDescent="0.25">
      <c r="A538" t="s">
        <v>100</v>
      </c>
      <c r="B538" t="s">
        <v>116</v>
      </c>
      <c r="C538" t="s">
        <v>117</v>
      </c>
      <c r="D538" t="s">
        <v>132</v>
      </c>
      <c r="E538" t="s">
        <v>132</v>
      </c>
      <c r="F538" t="s">
        <v>103</v>
      </c>
      <c r="G538" t="s">
        <v>185</v>
      </c>
      <c r="H538">
        <v>22002</v>
      </c>
      <c r="I538" t="s">
        <v>61</v>
      </c>
      <c r="K538" t="s">
        <v>62</v>
      </c>
      <c r="L538">
        <v>5</v>
      </c>
      <c r="N538" t="str">
        <f t="shared" si="23"/>
        <v>0</v>
      </c>
      <c r="O538">
        <v>5</v>
      </c>
      <c r="P538" t="s">
        <v>63</v>
      </c>
      <c r="Q538" t="s">
        <v>64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0</v>
      </c>
      <c r="Y538" t="b">
        <v>0</v>
      </c>
      <c r="Z538" t="b">
        <v>0</v>
      </c>
      <c r="AA538">
        <v>999</v>
      </c>
      <c r="AB538">
        <v>1</v>
      </c>
      <c r="AC538" t="s">
        <v>69</v>
      </c>
      <c r="AD538" t="b">
        <v>1</v>
      </c>
      <c r="AE538" t="b">
        <v>1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72</v>
      </c>
      <c r="AO538" t="s">
        <v>81</v>
      </c>
      <c r="AP538" t="b">
        <v>0</v>
      </c>
      <c r="AQ538" t="b">
        <v>0</v>
      </c>
      <c r="AR538" t="s">
        <v>74</v>
      </c>
      <c r="AS538" t="b">
        <v>0</v>
      </c>
      <c r="AT538" t="s">
        <v>90</v>
      </c>
      <c r="AU538" t="s">
        <v>61</v>
      </c>
      <c r="AX538" t="s">
        <v>568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100</v>
      </c>
      <c r="B539" t="s">
        <v>111</v>
      </c>
      <c r="C539" t="s">
        <v>112</v>
      </c>
      <c r="D539" t="s">
        <v>75</v>
      </c>
      <c r="E539" t="s">
        <v>75</v>
      </c>
      <c r="F539" t="s">
        <v>103</v>
      </c>
      <c r="G539" t="s">
        <v>185</v>
      </c>
      <c r="H539">
        <v>19051</v>
      </c>
      <c r="I539" t="s">
        <v>61</v>
      </c>
      <c r="K539" t="s">
        <v>62</v>
      </c>
      <c r="L539">
        <v>10</v>
      </c>
      <c r="N539" t="str">
        <f t="shared" si="23"/>
        <v>0</v>
      </c>
      <c r="O539">
        <v>10</v>
      </c>
      <c r="P539" t="s">
        <v>63</v>
      </c>
      <c r="Q539" t="s">
        <v>64</v>
      </c>
      <c r="R539" t="s">
        <v>65</v>
      </c>
      <c r="S539" t="s">
        <v>66</v>
      </c>
      <c r="T539" t="s">
        <v>67</v>
      </c>
      <c r="U539" t="s">
        <v>68</v>
      </c>
      <c r="V539" t="s">
        <v>68</v>
      </c>
      <c r="X539" t="b">
        <v>0</v>
      </c>
      <c r="Y539" t="b">
        <v>0</v>
      </c>
      <c r="Z539" t="b">
        <v>0</v>
      </c>
      <c r="AA539">
        <v>999</v>
      </c>
      <c r="AB539">
        <v>1</v>
      </c>
      <c r="AC539" t="s">
        <v>69</v>
      </c>
      <c r="AD539" t="b">
        <v>1</v>
      </c>
      <c r="AE539" t="b">
        <v>1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72</v>
      </c>
      <c r="AO539" t="s">
        <v>81</v>
      </c>
      <c r="AP539" t="b">
        <v>0</v>
      </c>
      <c r="AQ539" t="b">
        <v>0</v>
      </c>
      <c r="AR539" t="s">
        <v>74</v>
      </c>
      <c r="AS539" t="b">
        <v>0</v>
      </c>
      <c r="AT539" t="s">
        <v>90</v>
      </c>
      <c r="AU539" t="s">
        <v>61</v>
      </c>
      <c r="AX539" t="s">
        <v>568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100</v>
      </c>
      <c r="B540" t="s">
        <v>111</v>
      </c>
      <c r="C540" t="s">
        <v>112</v>
      </c>
      <c r="D540" t="s">
        <v>152</v>
      </c>
      <c r="E540" t="s">
        <v>152</v>
      </c>
      <c r="F540" t="s">
        <v>103</v>
      </c>
      <c r="G540" t="s">
        <v>546</v>
      </c>
      <c r="H540">
        <v>19051</v>
      </c>
      <c r="I540" t="s">
        <v>61</v>
      </c>
      <c r="K540" t="s">
        <v>62</v>
      </c>
      <c r="L540">
        <v>5</v>
      </c>
      <c r="N540" t="str">
        <f t="shared" si="23"/>
        <v>0</v>
      </c>
      <c r="O540">
        <v>5</v>
      </c>
      <c r="P540" t="s">
        <v>63</v>
      </c>
      <c r="Q540" t="s">
        <v>64</v>
      </c>
      <c r="R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0</v>
      </c>
      <c r="Y540" t="b">
        <v>0</v>
      </c>
      <c r="Z540" t="b">
        <v>0</v>
      </c>
      <c r="AA540">
        <v>999</v>
      </c>
      <c r="AB540">
        <v>1</v>
      </c>
      <c r="AC540" t="s">
        <v>69</v>
      </c>
      <c r="AD540" t="b">
        <v>1</v>
      </c>
      <c r="AE540" t="b">
        <v>1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72</v>
      </c>
      <c r="AO540" t="s">
        <v>81</v>
      </c>
      <c r="AP540" t="b">
        <v>0</v>
      </c>
      <c r="AQ540" t="b">
        <v>0</v>
      </c>
      <c r="AR540" t="s">
        <v>74</v>
      </c>
      <c r="AS540" t="b">
        <v>0</v>
      </c>
      <c r="AT540" t="s">
        <v>90</v>
      </c>
      <c r="AU540" t="s">
        <v>61</v>
      </c>
      <c r="AX540" t="s">
        <v>568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100</v>
      </c>
      <c r="B541" t="s">
        <v>111</v>
      </c>
      <c r="C541" t="s">
        <v>112</v>
      </c>
      <c r="D541" t="s">
        <v>58</v>
      </c>
      <c r="E541" t="s">
        <v>58</v>
      </c>
      <c r="F541" t="s">
        <v>103</v>
      </c>
      <c r="G541" t="s">
        <v>126</v>
      </c>
      <c r="H541">
        <v>19051</v>
      </c>
      <c r="I541" t="s">
        <v>61</v>
      </c>
      <c r="K541" t="s">
        <v>62</v>
      </c>
      <c r="L541">
        <v>5</v>
      </c>
      <c r="N541" t="str">
        <f t="shared" si="23"/>
        <v>0</v>
      </c>
      <c r="O541">
        <v>5</v>
      </c>
      <c r="P541" t="s">
        <v>63</v>
      </c>
      <c r="Q541" t="s">
        <v>64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0</v>
      </c>
      <c r="Y541" t="b">
        <v>0</v>
      </c>
      <c r="Z541" t="b">
        <v>0</v>
      </c>
      <c r="AA541">
        <v>999</v>
      </c>
      <c r="AB541">
        <v>1</v>
      </c>
      <c r="AC541" t="s">
        <v>69</v>
      </c>
      <c r="AD541" t="b">
        <v>1</v>
      </c>
      <c r="AE541" t="b">
        <v>1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72</v>
      </c>
      <c r="AO541" t="s">
        <v>81</v>
      </c>
      <c r="AP541" t="b">
        <v>0</v>
      </c>
      <c r="AQ541" t="b">
        <v>0</v>
      </c>
      <c r="AR541" t="s">
        <v>74</v>
      </c>
      <c r="AS541" t="b">
        <v>0</v>
      </c>
      <c r="AT541" t="s">
        <v>90</v>
      </c>
      <c r="AU541" t="s">
        <v>61</v>
      </c>
      <c r="AX541" t="s">
        <v>568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96</v>
      </c>
      <c r="B542" t="s">
        <v>375</v>
      </c>
      <c r="C542">
        <v>1209825</v>
      </c>
      <c r="D542" t="s">
        <v>58</v>
      </c>
      <c r="E542" t="s">
        <v>58</v>
      </c>
      <c r="F542" t="s">
        <v>162</v>
      </c>
      <c r="G542" t="s">
        <v>80</v>
      </c>
      <c r="H542" t="str">
        <f>"09001"</f>
        <v>09001</v>
      </c>
      <c r="I542" t="s">
        <v>61</v>
      </c>
      <c r="K542" t="s">
        <v>62</v>
      </c>
      <c r="L542">
        <v>30</v>
      </c>
      <c r="M542" t="str">
        <f t="shared" ref="M542:M562" si="25">"0"</f>
        <v>0</v>
      </c>
      <c r="N542" t="str">
        <f t="shared" si="23"/>
        <v>0</v>
      </c>
      <c r="O542">
        <v>30</v>
      </c>
      <c r="P542" t="s">
        <v>63</v>
      </c>
      <c r="Q542" t="s">
        <v>64</v>
      </c>
      <c r="R542" t="s">
        <v>64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72</v>
      </c>
      <c r="AO542" t="s">
        <v>73</v>
      </c>
      <c r="AP542" t="b">
        <v>0</v>
      </c>
      <c r="AQ542" t="b">
        <v>0</v>
      </c>
      <c r="AR542" t="s">
        <v>74</v>
      </c>
      <c r="AS542" t="b">
        <v>0</v>
      </c>
      <c r="AT542" t="s">
        <v>90</v>
      </c>
      <c r="AU542" t="s">
        <v>61</v>
      </c>
      <c r="AX542" t="s">
        <v>568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212</v>
      </c>
      <c r="B543" t="s">
        <v>218</v>
      </c>
      <c r="C543">
        <v>1206310</v>
      </c>
      <c r="D543" t="s">
        <v>152</v>
      </c>
      <c r="E543" t="s">
        <v>152</v>
      </c>
      <c r="F543" t="s">
        <v>214</v>
      </c>
      <c r="G543" t="s">
        <v>80</v>
      </c>
      <c r="H543" t="str">
        <f>"09004"</f>
        <v>09004</v>
      </c>
      <c r="I543" t="s">
        <v>61</v>
      </c>
      <c r="K543" t="s">
        <v>62</v>
      </c>
      <c r="L543">
        <v>27</v>
      </c>
      <c r="M543" t="str">
        <f t="shared" si="25"/>
        <v>0</v>
      </c>
      <c r="N543" t="str">
        <f t="shared" si="23"/>
        <v>0</v>
      </c>
      <c r="O543">
        <v>27</v>
      </c>
      <c r="P543" t="s">
        <v>63</v>
      </c>
      <c r="Q543" t="s">
        <v>65</v>
      </c>
      <c r="R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186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72</v>
      </c>
      <c r="AO543" t="s">
        <v>73</v>
      </c>
      <c r="AP543" t="b">
        <v>0</v>
      </c>
      <c r="AQ543" t="b">
        <v>0</v>
      </c>
      <c r="AR543" t="s">
        <v>74</v>
      </c>
      <c r="AS543" t="b">
        <v>0</v>
      </c>
      <c r="AT543" t="s">
        <v>569</v>
      </c>
      <c r="AU543" t="s">
        <v>61</v>
      </c>
      <c r="AX543" t="s">
        <v>568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96</v>
      </c>
      <c r="B544" t="s">
        <v>225</v>
      </c>
      <c r="C544">
        <v>1209820</v>
      </c>
      <c r="D544" t="s">
        <v>75</v>
      </c>
      <c r="E544" t="s">
        <v>75</v>
      </c>
      <c r="F544" t="s">
        <v>226</v>
      </c>
      <c r="G544" t="s">
        <v>158</v>
      </c>
      <c r="H544" t="str">
        <f>"09002"</f>
        <v>09002</v>
      </c>
      <c r="I544" t="s">
        <v>61</v>
      </c>
      <c r="K544" t="s">
        <v>62</v>
      </c>
      <c r="L544">
        <v>30</v>
      </c>
      <c r="M544" t="str">
        <f t="shared" si="25"/>
        <v>0</v>
      </c>
      <c r="N544" t="str">
        <f t="shared" si="23"/>
        <v>0</v>
      </c>
      <c r="O544">
        <v>30</v>
      </c>
      <c r="P544" t="s">
        <v>63</v>
      </c>
      <c r="Q544" t="s">
        <v>64</v>
      </c>
      <c r="R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72</v>
      </c>
      <c r="AO544" t="s">
        <v>73</v>
      </c>
      <c r="AP544" t="b">
        <v>0</v>
      </c>
      <c r="AQ544" t="b">
        <v>0</v>
      </c>
      <c r="AR544" t="s">
        <v>74</v>
      </c>
      <c r="AS544" t="b">
        <v>0</v>
      </c>
      <c r="AT544" t="s">
        <v>90</v>
      </c>
      <c r="AU544" t="s">
        <v>61</v>
      </c>
      <c r="AX544" t="s">
        <v>568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212</v>
      </c>
      <c r="B545" t="s">
        <v>570</v>
      </c>
      <c r="C545">
        <v>1200315</v>
      </c>
      <c r="D545" t="s">
        <v>132</v>
      </c>
      <c r="E545" t="s">
        <v>132</v>
      </c>
      <c r="F545" t="s">
        <v>223</v>
      </c>
      <c r="G545" t="s">
        <v>80</v>
      </c>
      <c r="H545" t="str">
        <f>"09008"</f>
        <v>09008</v>
      </c>
      <c r="I545" t="s">
        <v>61</v>
      </c>
      <c r="K545" t="s">
        <v>62</v>
      </c>
      <c r="L545">
        <v>25</v>
      </c>
      <c r="M545" t="str">
        <f t="shared" si="25"/>
        <v>0</v>
      </c>
      <c r="N545" t="str">
        <f t="shared" si="23"/>
        <v>0</v>
      </c>
      <c r="O545">
        <v>25</v>
      </c>
      <c r="P545" t="s">
        <v>63</v>
      </c>
      <c r="Q545" t="s">
        <v>65</v>
      </c>
      <c r="R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72</v>
      </c>
      <c r="AO545" t="s">
        <v>73</v>
      </c>
      <c r="AP545" t="b">
        <v>0</v>
      </c>
      <c r="AQ545" t="b">
        <v>0</v>
      </c>
      <c r="AR545" t="s">
        <v>74</v>
      </c>
      <c r="AS545" t="b">
        <v>0</v>
      </c>
      <c r="AT545" t="s">
        <v>90</v>
      </c>
      <c r="AU545" t="s">
        <v>61</v>
      </c>
      <c r="AX545" t="s">
        <v>568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77</v>
      </c>
      <c r="B546" t="s">
        <v>404</v>
      </c>
      <c r="C546">
        <v>8111510</v>
      </c>
      <c r="D546" t="s">
        <v>231</v>
      </c>
      <c r="E546" t="s">
        <v>231</v>
      </c>
      <c r="F546" t="s">
        <v>88</v>
      </c>
      <c r="G546" t="s">
        <v>133</v>
      </c>
      <c r="H546">
        <v>26003</v>
      </c>
      <c r="I546" t="s">
        <v>61</v>
      </c>
      <c r="K546" t="s">
        <v>62</v>
      </c>
      <c r="L546">
        <v>30</v>
      </c>
      <c r="M546" t="str">
        <f t="shared" si="25"/>
        <v>0</v>
      </c>
      <c r="N546" t="str">
        <f t="shared" si="23"/>
        <v>0</v>
      </c>
      <c r="O546">
        <v>30</v>
      </c>
      <c r="P546" t="s">
        <v>63</v>
      </c>
      <c r="Q546" t="s">
        <v>64</v>
      </c>
      <c r="R546" t="s">
        <v>65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300</v>
      </c>
      <c r="AB546">
        <v>230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72</v>
      </c>
      <c r="AO546" t="s">
        <v>81</v>
      </c>
      <c r="AP546" t="b">
        <v>0</v>
      </c>
      <c r="AQ546" t="b">
        <v>0</v>
      </c>
      <c r="AR546" t="s">
        <v>74</v>
      </c>
      <c r="AS546" t="b">
        <v>0</v>
      </c>
      <c r="AT546" t="s">
        <v>90</v>
      </c>
      <c r="AU546" t="s">
        <v>61</v>
      </c>
      <c r="AX546" t="s">
        <v>568</v>
      </c>
      <c r="AY546" t="s">
        <v>61</v>
      </c>
      <c r="BA546" t="b">
        <v>0</v>
      </c>
      <c r="BB546" t="s">
        <v>61</v>
      </c>
      <c r="BC546">
        <v>8115110</v>
      </c>
      <c r="BD546" t="s">
        <v>61</v>
      </c>
    </row>
    <row r="547" spans="1:56" x14ac:dyDescent="0.25">
      <c r="A547" t="s">
        <v>100</v>
      </c>
      <c r="B547" t="s">
        <v>322</v>
      </c>
      <c r="C547" t="s">
        <v>323</v>
      </c>
      <c r="D547" t="s">
        <v>148</v>
      </c>
      <c r="E547" t="s">
        <v>148</v>
      </c>
      <c r="G547" t="s">
        <v>191</v>
      </c>
      <c r="H547">
        <v>24004</v>
      </c>
      <c r="I547" t="s">
        <v>61</v>
      </c>
      <c r="K547" t="s">
        <v>62</v>
      </c>
      <c r="L547">
        <v>50</v>
      </c>
      <c r="M547" t="str">
        <f t="shared" si="25"/>
        <v>0</v>
      </c>
      <c r="N547" t="str">
        <f t="shared" si="23"/>
        <v>0</v>
      </c>
      <c r="O547">
        <v>50</v>
      </c>
      <c r="P547" t="s">
        <v>63</v>
      </c>
      <c r="Q547" t="s">
        <v>64</v>
      </c>
      <c r="R547" t="s">
        <v>65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0</v>
      </c>
      <c r="Z547" t="b">
        <v>0</v>
      </c>
      <c r="AA547">
        <v>999</v>
      </c>
      <c r="AB547">
        <v>1</v>
      </c>
      <c r="AC547" t="s">
        <v>69</v>
      </c>
      <c r="AD547" t="b">
        <v>1</v>
      </c>
      <c r="AE547" t="b">
        <v>1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72</v>
      </c>
      <c r="AO547" t="s">
        <v>81</v>
      </c>
      <c r="AP547" t="b">
        <v>0</v>
      </c>
      <c r="AQ547" t="b">
        <v>0</v>
      </c>
      <c r="AR547" t="s">
        <v>74</v>
      </c>
      <c r="AS547" t="b">
        <v>0</v>
      </c>
      <c r="AT547" t="s">
        <v>90</v>
      </c>
      <c r="AU547" t="s">
        <v>61</v>
      </c>
      <c r="AX547" t="s">
        <v>568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100</v>
      </c>
      <c r="B548" t="s">
        <v>400</v>
      </c>
      <c r="C548" t="s">
        <v>298</v>
      </c>
      <c r="D548" t="s">
        <v>83</v>
      </c>
      <c r="E548" t="s">
        <v>83</v>
      </c>
      <c r="F548" t="s">
        <v>270</v>
      </c>
      <c r="G548" t="s">
        <v>394</v>
      </c>
      <c r="H548">
        <v>13005</v>
      </c>
      <c r="I548" t="s">
        <v>61</v>
      </c>
      <c r="K548" t="s">
        <v>62</v>
      </c>
      <c r="L548">
        <v>1</v>
      </c>
      <c r="M548" t="str">
        <f t="shared" si="25"/>
        <v>0</v>
      </c>
      <c r="N548" t="str">
        <f t="shared" si="23"/>
        <v>0</v>
      </c>
      <c r="O548">
        <v>1</v>
      </c>
      <c r="P548" t="s">
        <v>63</v>
      </c>
      <c r="Q548" t="s">
        <v>64</v>
      </c>
      <c r="R548" t="s">
        <v>65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0</v>
      </c>
      <c r="Z548" t="b">
        <v>0</v>
      </c>
      <c r="AA548">
        <v>999</v>
      </c>
      <c r="AB548">
        <v>1</v>
      </c>
      <c r="AC548" t="s">
        <v>69</v>
      </c>
      <c r="AD548" t="b">
        <v>1</v>
      </c>
      <c r="AE548" t="b">
        <v>1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72</v>
      </c>
      <c r="AO548" t="s">
        <v>81</v>
      </c>
      <c r="AP548" t="b">
        <v>0</v>
      </c>
      <c r="AQ548" t="b">
        <v>0</v>
      </c>
      <c r="AR548" t="s">
        <v>74</v>
      </c>
      <c r="AS548" t="b">
        <v>0</v>
      </c>
      <c r="AT548" t="s">
        <v>90</v>
      </c>
      <c r="AU548" t="s">
        <v>61</v>
      </c>
      <c r="AX548" t="s">
        <v>568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100</v>
      </c>
      <c r="B549" t="s">
        <v>400</v>
      </c>
      <c r="C549" t="s">
        <v>298</v>
      </c>
      <c r="D549" t="s">
        <v>75</v>
      </c>
      <c r="E549" t="s">
        <v>75</v>
      </c>
      <c r="F549" t="s">
        <v>190</v>
      </c>
      <c r="G549" t="s">
        <v>571</v>
      </c>
      <c r="H549">
        <v>24004</v>
      </c>
      <c r="I549" t="s">
        <v>61</v>
      </c>
      <c r="K549" t="s">
        <v>62</v>
      </c>
      <c r="L549" t="str">
        <f>"0"</f>
        <v>0</v>
      </c>
      <c r="M549" t="str">
        <f t="shared" si="25"/>
        <v>0</v>
      </c>
      <c r="N549" t="str">
        <f t="shared" si="23"/>
        <v>0</v>
      </c>
      <c r="P549" t="s">
        <v>63</v>
      </c>
      <c r="Q549" t="s">
        <v>64</v>
      </c>
      <c r="R549" t="s">
        <v>65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0</v>
      </c>
      <c r="Z549" t="b">
        <v>0</v>
      </c>
      <c r="AA549">
        <v>999</v>
      </c>
      <c r="AB549">
        <v>1</v>
      </c>
      <c r="AC549" t="s">
        <v>69</v>
      </c>
      <c r="AD549" t="b">
        <v>1</v>
      </c>
      <c r="AE549" t="b">
        <v>1</v>
      </c>
      <c r="AF549" t="s">
        <v>70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72</v>
      </c>
      <c r="AO549" t="s">
        <v>81</v>
      </c>
      <c r="AP549" t="b">
        <v>0</v>
      </c>
      <c r="AQ549" t="b">
        <v>0</v>
      </c>
      <c r="AR549" t="s">
        <v>74</v>
      </c>
      <c r="AS549" t="b">
        <v>0</v>
      </c>
      <c r="AT549" t="s">
        <v>90</v>
      </c>
      <c r="AU549" t="s">
        <v>61</v>
      </c>
      <c r="AX549" t="s">
        <v>568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100</v>
      </c>
      <c r="B550" t="s">
        <v>492</v>
      </c>
      <c r="C550" t="s">
        <v>298</v>
      </c>
      <c r="D550" t="s">
        <v>152</v>
      </c>
      <c r="E550" t="s">
        <v>152</v>
      </c>
      <c r="F550" t="s">
        <v>223</v>
      </c>
      <c r="G550" t="s">
        <v>107</v>
      </c>
      <c r="H550">
        <v>22002</v>
      </c>
      <c r="I550" t="s">
        <v>61</v>
      </c>
      <c r="K550" t="s">
        <v>62</v>
      </c>
      <c r="L550" t="str">
        <f>"0"</f>
        <v>0</v>
      </c>
      <c r="M550" t="str">
        <f t="shared" si="25"/>
        <v>0</v>
      </c>
      <c r="N550" t="str">
        <f t="shared" si="23"/>
        <v>0</v>
      </c>
      <c r="P550" t="s">
        <v>63</v>
      </c>
      <c r="Q550" t="s">
        <v>64</v>
      </c>
      <c r="R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0</v>
      </c>
      <c r="Z550" t="b">
        <v>0</v>
      </c>
      <c r="AA550">
        <v>999</v>
      </c>
      <c r="AB550">
        <v>1</v>
      </c>
      <c r="AC550" t="s">
        <v>69</v>
      </c>
      <c r="AD550" t="b">
        <v>1</v>
      </c>
      <c r="AE550" t="b">
        <v>1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72</v>
      </c>
      <c r="AO550" t="s">
        <v>81</v>
      </c>
      <c r="AP550" t="b">
        <v>0</v>
      </c>
      <c r="AQ550" t="b">
        <v>0</v>
      </c>
      <c r="AR550" t="s">
        <v>74</v>
      </c>
      <c r="AS550" t="b">
        <v>0</v>
      </c>
      <c r="AT550" t="s">
        <v>90</v>
      </c>
      <c r="AU550" t="s">
        <v>61</v>
      </c>
      <c r="AX550" t="s">
        <v>568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100</v>
      </c>
      <c r="B551" t="s">
        <v>572</v>
      </c>
      <c r="C551" t="s">
        <v>298</v>
      </c>
      <c r="D551" t="s">
        <v>152</v>
      </c>
      <c r="E551" t="s">
        <v>152</v>
      </c>
      <c r="F551" t="s">
        <v>59</v>
      </c>
      <c r="G551" t="s">
        <v>92</v>
      </c>
      <c r="H551">
        <v>24004</v>
      </c>
      <c r="I551" t="s">
        <v>61</v>
      </c>
      <c r="K551" t="s">
        <v>62</v>
      </c>
      <c r="L551">
        <v>20</v>
      </c>
      <c r="M551" t="str">
        <f t="shared" si="25"/>
        <v>0</v>
      </c>
      <c r="N551" t="str">
        <f t="shared" si="23"/>
        <v>0</v>
      </c>
      <c r="O551">
        <v>20</v>
      </c>
      <c r="P551" t="s">
        <v>63</v>
      </c>
      <c r="Q551" t="s">
        <v>64</v>
      </c>
      <c r="R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0</v>
      </c>
      <c r="Z551" t="b">
        <v>0</v>
      </c>
      <c r="AA551">
        <v>999</v>
      </c>
      <c r="AB551">
        <v>1</v>
      </c>
      <c r="AC551" t="s">
        <v>69</v>
      </c>
      <c r="AD551" t="b">
        <v>1</v>
      </c>
      <c r="AE551" t="b">
        <v>1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72</v>
      </c>
      <c r="AO551" t="s">
        <v>81</v>
      </c>
      <c r="AP551" t="b">
        <v>0</v>
      </c>
      <c r="AQ551" t="b">
        <v>0</v>
      </c>
      <c r="AR551" t="s">
        <v>74</v>
      </c>
      <c r="AS551" t="b">
        <v>0</v>
      </c>
      <c r="AT551" t="s">
        <v>90</v>
      </c>
      <c r="AU551" t="s">
        <v>61</v>
      </c>
      <c r="AX551" t="s">
        <v>568</v>
      </c>
      <c r="AY551" t="s">
        <v>61</v>
      </c>
      <c r="BA551" t="b">
        <v>1</v>
      </c>
      <c r="BB551" t="s">
        <v>61</v>
      </c>
      <c r="BD551" t="s">
        <v>61</v>
      </c>
    </row>
    <row r="552" spans="1:56" x14ac:dyDescent="0.25">
      <c r="A552" t="s">
        <v>100</v>
      </c>
      <c r="B552" t="s">
        <v>418</v>
      </c>
      <c r="C552" t="s">
        <v>298</v>
      </c>
      <c r="D552" t="s">
        <v>75</v>
      </c>
      <c r="E552" t="s">
        <v>75</v>
      </c>
      <c r="F552" t="s">
        <v>190</v>
      </c>
      <c r="G552" t="s">
        <v>428</v>
      </c>
      <c r="H552">
        <v>24004</v>
      </c>
      <c r="I552" t="s">
        <v>61</v>
      </c>
      <c r="K552" t="s">
        <v>62</v>
      </c>
      <c r="L552" t="str">
        <f>"0"</f>
        <v>0</v>
      </c>
      <c r="M552" t="str">
        <f t="shared" si="25"/>
        <v>0</v>
      </c>
      <c r="N552" t="str">
        <f t="shared" si="23"/>
        <v>0</v>
      </c>
      <c r="P552" t="s">
        <v>63</v>
      </c>
      <c r="Q552" t="s">
        <v>64</v>
      </c>
      <c r="R552" t="s">
        <v>65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0</v>
      </c>
      <c r="Z552" t="b">
        <v>0</v>
      </c>
      <c r="AA552">
        <v>999</v>
      </c>
      <c r="AB552">
        <v>1</v>
      </c>
      <c r="AC552" t="s">
        <v>69</v>
      </c>
      <c r="AD552" t="b">
        <v>1</v>
      </c>
      <c r="AE552" t="b">
        <v>1</v>
      </c>
      <c r="AF552" t="s">
        <v>70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72</v>
      </c>
      <c r="AO552" t="s">
        <v>81</v>
      </c>
      <c r="AP552" t="b">
        <v>0</v>
      </c>
      <c r="AQ552" t="b">
        <v>0</v>
      </c>
      <c r="AR552" t="s">
        <v>74</v>
      </c>
      <c r="AS552" t="b">
        <v>0</v>
      </c>
      <c r="AT552" t="s">
        <v>90</v>
      </c>
      <c r="AU552" t="s">
        <v>61</v>
      </c>
      <c r="AX552" t="s">
        <v>568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212</v>
      </c>
      <c r="B553" t="s">
        <v>561</v>
      </c>
      <c r="C553">
        <v>1200370</v>
      </c>
      <c r="D553" t="s">
        <v>83</v>
      </c>
      <c r="E553" t="s">
        <v>152</v>
      </c>
      <c r="F553" t="s">
        <v>562</v>
      </c>
      <c r="G553" t="s">
        <v>275</v>
      </c>
      <c r="H553" t="str">
        <f>"09003"</f>
        <v>09003</v>
      </c>
      <c r="I553" t="s">
        <v>61</v>
      </c>
      <c r="K553" t="s">
        <v>62</v>
      </c>
      <c r="L553">
        <v>25</v>
      </c>
      <c r="M553" t="str">
        <f t="shared" si="25"/>
        <v>0</v>
      </c>
      <c r="N553" t="str">
        <f t="shared" si="23"/>
        <v>0</v>
      </c>
      <c r="O553">
        <v>25</v>
      </c>
      <c r="P553" t="s">
        <v>93</v>
      </c>
      <c r="Q553" t="s">
        <v>65</v>
      </c>
      <c r="R553" t="s">
        <v>65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>
        <v>460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61</v>
      </c>
      <c r="AK553" t="s">
        <v>61</v>
      </c>
      <c r="AL553" t="s">
        <v>61</v>
      </c>
      <c r="AM553" t="s">
        <v>61</v>
      </c>
      <c r="AN553" t="s">
        <v>72</v>
      </c>
      <c r="AO553" t="s">
        <v>73</v>
      </c>
      <c r="AP553" t="b">
        <v>0</v>
      </c>
      <c r="AQ553" t="b">
        <v>0</v>
      </c>
      <c r="AR553" t="s">
        <v>74</v>
      </c>
      <c r="AS553" t="b">
        <v>0</v>
      </c>
      <c r="AT553" t="s">
        <v>90</v>
      </c>
      <c r="AU553" t="s">
        <v>61</v>
      </c>
      <c r="AX553" t="s">
        <v>568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212</v>
      </c>
      <c r="B554" t="s">
        <v>561</v>
      </c>
      <c r="C554">
        <v>1200370</v>
      </c>
      <c r="D554" t="s">
        <v>58</v>
      </c>
      <c r="E554" t="s">
        <v>148</v>
      </c>
      <c r="F554" t="s">
        <v>564</v>
      </c>
      <c r="G554" t="s">
        <v>279</v>
      </c>
      <c r="H554" t="str">
        <f>"09007"</f>
        <v>09007</v>
      </c>
      <c r="I554" t="s">
        <v>61</v>
      </c>
      <c r="K554" t="s">
        <v>62</v>
      </c>
      <c r="L554">
        <v>25</v>
      </c>
      <c r="M554" t="str">
        <f t="shared" si="25"/>
        <v>0</v>
      </c>
      <c r="N554" t="str">
        <f t="shared" si="23"/>
        <v>0</v>
      </c>
      <c r="O554">
        <v>25</v>
      </c>
      <c r="P554" t="s">
        <v>93</v>
      </c>
      <c r="Q554" t="s">
        <v>65</v>
      </c>
      <c r="R554" t="s">
        <v>65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103</v>
      </c>
      <c r="AB554">
        <v>460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72</v>
      </c>
      <c r="AO554" t="s">
        <v>73</v>
      </c>
      <c r="AP554" t="b">
        <v>0</v>
      </c>
      <c r="AQ554" t="b">
        <v>0</v>
      </c>
      <c r="AR554" t="s">
        <v>74</v>
      </c>
      <c r="AS554" t="b">
        <v>0</v>
      </c>
      <c r="AT554" t="s">
        <v>90</v>
      </c>
      <c r="AU554" t="s">
        <v>61</v>
      </c>
      <c r="AX554" t="s">
        <v>568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212</v>
      </c>
      <c r="B555" t="s">
        <v>563</v>
      </c>
      <c r="C555">
        <v>1200380</v>
      </c>
      <c r="D555" t="s">
        <v>83</v>
      </c>
      <c r="E555" t="s">
        <v>152</v>
      </c>
      <c r="F555" t="s">
        <v>562</v>
      </c>
      <c r="G555" t="s">
        <v>275</v>
      </c>
      <c r="H555" t="str">
        <f>"09003"</f>
        <v>09003</v>
      </c>
      <c r="I555" t="s">
        <v>61</v>
      </c>
      <c r="K555" t="s">
        <v>62</v>
      </c>
      <c r="L555">
        <v>26</v>
      </c>
      <c r="M555" t="str">
        <f t="shared" si="25"/>
        <v>0</v>
      </c>
      <c r="N555" t="str">
        <f t="shared" si="23"/>
        <v>0</v>
      </c>
      <c r="O555">
        <v>26</v>
      </c>
      <c r="P555" t="s">
        <v>95</v>
      </c>
      <c r="Q555" t="s">
        <v>65</v>
      </c>
      <c r="R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1</v>
      </c>
      <c r="Z555" t="b">
        <v>1</v>
      </c>
      <c r="AA555">
        <v>103</v>
      </c>
      <c r="AB555">
        <v>460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72</v>
      </c>
      <c r="AO555" t="s">
        <v>73</v>
      </c>
      <c r="AP555" t="b">
        <v>0</v>
      </c>
      <c r="AQ555" t="b">
        <v>0</v>
      </c>
      <c r="AR555" t="s">
        <v>74</v>
      </c>
      <c r="AS555" t="b">
        <v>0</v>
      </c>
      <c r="AT555" t="s">
        <v>90</v>
      </c>
      <c r="AU555" t="s">
        <v>61</v>
      </c>
      <c r="AX555" t="s">
        <v>568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212</v>
      </c>
      <c r="B556" t="s">
        <v>563</v>
      </c>
      <c r="C556">
        <v>1200380</v>
      </c>
      <c r="D556" t="s">
        <v>58</v>
      </c>
      <c r="E556" t="s">
        <v>148</v>
      </c>
      <c r="F556" t="s">
        <v>564</v>
      </c>
      <c r="G556" t="s">
        <v>573</v>
      </c>
      <c r="H556" t="str">
        <f>"09007"</f>
        <v>09007</v>
      </c>
      <c r="I556" t="s">
        <v>61</v>
      </c>
      <c r="K556" t="s">
        <v>62</v>
      </c>
      <c r="L556">
        <v>25</v>
      </c>
      <c r="M556" t="str">
        <f t="shared" si="25"/>
        <v>0</v>
      </c>
      <c r="N556" t="str">
        <f t="shared" si="23"/>
        <v>0</v>
      </c>
      <c r="O556">
        <v>25</v>
      </c>
      <c r="P556" t="s">
        <v>95</v>
      </c>
      <c r="Q556" t="s">
        <v>65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1</v>
      </c>
      <c r="Z556" t="b">
        <v>1</v>
      </c>
      <c r="AA556">
        <v>103</v>
      </c>
      <c r="AB556">
        <v>460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72</v>
      </c>
      <c r="AO556" t="s">
        <v>73</v>
      </c>
      <c r="AP556" t="b">
        <v>0</v>
      </c>
      <c r="AQ556" t="b">
        <v>0</v>
      </c>
      <c r="AR556" t="s">
        <v>74</v>
      </c>
      <c r="AS556" t="b">
        <v>0</v>
      </c>
      <c r="AT556" t="s">
        <v>90</v>
      </c>
      <c r="AU556" t="s">
        <v>61</v>
      </c>
      <c r="AX556" t="s">
        <v>568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212</v>
      </c>
      <c r="B557" t="s">
        <v>561</v>
      </c>
      <c r="C557">
        <v>1200370</v>
      </c>
      <c r="D557" t="s">
        <v>75</v>
      </c>
      <c r="E557" t="s">
        <v>231</v>
      </c>
      <c r="F557" t="s">
        <v>562</v>
      </c>
      <c r="G557" t="s">
        <v>338</v>
      </c>
      <c r="H557" t="str">
        <f>"09003"</f>
        <v>09003</v>
      </c>
      <c r="I557" t="s">
        <v>61</v>
      </c>
      <c r="K557" t="s">
        <v>62</v>
      </c>
      <c r="L557">
        <v>25</v>
      </c>
      <c r="M557" t="str">
        <f t="shared" si="25"/>
        <v>0</v>
      </c>
      <c r="N557" t="str">
        <f t="shared" si="23"/>
        <v>0</v>
      </c>
      <c r="O557">
        <v>25</v>
      </c>
      <c r="P557" t="s">
        <v>93</v>
      </c>
      <c r="Q557" t="s">
        <v>65</v>
      </c>
      <c r="R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103</v>
      </c>
      <c r="AB557">
        <v>460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72</v>
      </c>
      <c r="AO557" t="s">
        <v>73</v>
      </c>
      <c r="AP557" t="b">
        <v>0</v>
      </c>
      <c r="AQ557" t="b">
        <v>0</v>
      </c>
      <c r="AR557" t="s">
        <v>74</v>
      </c>
      <c r="AS557" t="b">
        <v>0</v>
      </c>
      <c r="AT557" t="s">
        <v>90</v>
      </c>
      <c r="AU557" t="s">
        <v>61</v>
      </c>
      <c r="AX557" t="s">
        <v>568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212</v>
      </c>
      <c r="B558" t="s">
        <v>561</v>
      </c>
      <c r="C558">
        <v>1200370</v>
      </c>
      <c r="D558" t="s">
        <v>83</v>
      </c>
      <c r="E558" t="s">
        <v>152</v>
      </c>
      <c r="F558" t="s">
        <v>564</v>
      </c>
      <c r="G558" t="s">
        <v>382</v>
      </c>
      <c r="H558" t="str">
        <f>"09007"</f>
        <v>09007</v>
      </c>
      <c r="I558" t="s">
        <v>61</v>
      </c>
      <c r="K558" t="s">
        <v>62</v>
      </c>
      <c r="L558" t="str">
        <f>"0"</f>
        <v>0</v>
      </c>
      <c r="M558" t="str">
        <f t="shared" si="25"/>
        <v>0</v>
      </c>
      <c r="N558" t="str">
        <f t="shared" si="23"/>
        <v>0</v>
      </c>
      <c r="P558" t="s">
        <v>93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103</v>
      </c>
      <c r="AB558">
        <v>460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72</v>
      </c>
      <c r="AO558" t="s">
        <v>73</v>
      </c>
      <c r="AP558" t="b">
        <v>0</v>
      </c>
      <c r="AQ558" t="b">
        <v>0</v>
      </c>
      <c r="AR558" t="s">
        <v>74</v>
      </c>
      <c r="AS558" t="b">
        <v>0</v>
      </c>
      <c r="AT558" t="s">
        <v>90</v>
      </c>
      <c r="AU558" t="s">
        <v>61</v>
      </c>
      <c r="AX558" t="s">
        <v>568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212</v>
      </c>
      <c r="B559" t="s">
        <v>563</v>
      </c>
      <c r="C559">
        <v>1200380</v>
      </c>
      <c r="D559" t="s">
        <v>75</v>
      </c>
      <c r="E559" t="s">
        <v>231</v>
      </c>
      <c r="F559" t="s">
        <v>562</v>
      </c>
      <c r="G559" t="s">
        <v>338</v>
      </c>
      <c r="H559" t="str">
        <f>"09003"</f>
        <v>09003</v>
      </c>
      <c r="I559" t="s">
        <v>61</v>
      </c>
      <c r="K559" t="s">
        <v>62</v>
      </c>
      <c r="L559">
        <v>25</v>
      </c>
      <c r="M559" t="str">
        <f t="shared" si="25"/>
        <v>0</v>
      </c>
      <c r="N559" t="str">
        <f t="shared" si="23"/>
        <v>0</v>
      </c>
      <c r="O559">
        <v>25</v>
      </c>
      <c r="P559" t="s">
        <v>95</v>
      </c>
      <c r="Q559" t="s">
        <v>65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>
        <v>460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72</v>
      </c>
      <c r="AO559" t="s">
        <v>73</v>
      </c>
      <c r="AP559" t="b">
        <v>0</v>
      </c>
      <c r="AQ559" t="b">
        <v>0</v>
      </c>
      <c r="AR559" t="s">
        <v>74</v>
      </c>
      <c r="AS559" t="b">
        <v>0</v>
      </c>
      <c r="AT559" t="s">
        <v>90</v>
      </c>
      <c r="AU559" t="s">
        <v>61</v>
      </c>
      <c r="AX559" t="s">
        <v>568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212</v>
      </c>
      <c r="B560" t="s">
        <v>563</v>
      </c>
      <c r="C560">
        <v>1200380</v>
      </c>
      <c r="D560" t="s">
        <v>83</v>
      </c>
      <c r="E560" t="s">
        <v>152</v>
      </c>
      <c r="F560" t="s">
        <v>564</v>
      </c>
      <c r="G560" t="s">
        <v>382</v>
      </c>
      <c r="H560" t="str">
        <f>"09007"</f>
        <v>09007</v>
      </c>
      <c r="I560" t="s">
        <v>61</v>
      </c>
      <c r="K560" t="s">
        <v>62</v>
      </c>
      <c r="L560">
        <v>25</v>
      </c>
      <c r="M560" t="str">
        <f t="shared" si="25"/>
        <v>0</v>
      </c>
      <c r="N560" t="str">
        <f t="shared" si="23"/>
        <v>0</v>
      </c>
      <c r="O560">
        <v>25</v>
      </c>
      <c r="P560" t="s">
        <v>95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>
        <v>460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72</v>
      </c>
      <c r="AO560" t="s">
        <v>73</v>
      </c>
      <c r="AP560" t="b">
        <v>0</v>
      </c>
      <c r="AQ560" t="b">
        <v>0</v>
      </c>
      <c r="AR560" t="s">
        <v>74</v>
      </c>
      <c r="AS560" t="b">
        <v>0</v>
      </c>
      <c r="AT560" t="s">
        <v>90</v>
      </c>
      <c r="AU560" t="s">
        <v>61</v>
      </c>
      <c r="AX560" t="s">
        <v>568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227</v>
      </c>
      <c r="B561" t="s">
        <v>574</v>
      </c>
      <c r="C561">
        <v>1302360</v>
      </c>
      <c r="D561" t="s">
        <v>152</v>
      </c>
      <c r="E561" t="s">
        <v>152</v>
      </c>
      <c r="F561" t="s">
        <v>236</v>
      </c>
      <c r="G561" t="s">
        <v>246</v>
      </c>
      <c r="H561" t="str">
        <f>"08001"</f>
        <v>08001</v>
      </c>
      <c r="I561" t="s">
        <v>61</v>
      </c>
      <c r="K561" t="s">
        <v>62</v>
      </c>
      <c r="L561">
        <v>25</v>
      </c>
      <c r="M561" t="str">
        <f t="shared" si="25"/>
        <v>0</v>
      </c>
      <c r="N561" t="str">
        <f t="shared" si="23"/>
        <v>0</v>
      </c>
      <c r="O561">
        <v>25</v>
      </c>
      <c r="P561" t="s">
        <v>63</v>
      </c>
      <c r="Q561" t="s">
        <v>65</v>
      </c>
      <c r="R561" t="s">
        <v>65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72</v>
      </c>
      <c r="AO561" t="s">
        <v>73</v>
      </c>
      <c r="AP561" t="b">
        <v>0</v>
      </c>
      <c r="AQ561" t="b">
        <v>0</v>
      </c>
      <c r="AR561" t="s">
        <v>74</v>
      </c>
      <c r="AS561" t="b">
        <v>0</v>
      </c>
      <c r="AT561" t="s">
        <v>90</v>
      </c>
      <c r="AU561" t="s">
        <v>61</v>
      </c>
      <c r="AX561" t="s">
        <v>568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227</v>
      </c>
      <c r="B562" t="s">
        <v>575</v>
      </c>
      <c r="C562">
        <v>1302370</v>
      </c>
      <c r="D562" t="s">
        <v>152</v>
      </c>
      <c r="E562" t="s">
        <v>152</v>
      </c>
      <c r="F562" t="s">
        <v>236</v>
      </c>
      <c r="G562" t="s">
        <v>246</v>
      </c>
      <c r="H562" t="str">
        <f>"08001"</f>
        <v>08001</v>
      </c>
      <c r="I562" t="s">
        <v>61</v>
      </c>
      <c r="K562" t="s">
        <v>62</v>
      </c>
      <c r="L562">
        <v>25</v>
      </c>
      <c r="M562" t="str">
        <f t="shared" si="25"/>
        <v>0</v>
      </c>
      <c r="N562" t="str">
        <f t="shared" si="23"/>
        <v>0</v>
      </c>
      <c r="O562">
        <v>25</v>
      </c>
      <c r="P562" t="s">
        <v>63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72</v>
      </c>
      <c r="AO562" t="s">
        <v>73</v>
      </c>
      <c r="AP562" t="b">
        <v>0</v>
      </c>
      <c r="AQ562" t="b">
        <v>0</v>
      </c>
      <c r="AR562" t="s">
        <v>74</v>
      </c>
      <c r="AS562" t="b">
        <v>0</v>
      </c>
      <c r="AT562" t="s">
        <v>90</v>
      </c>
      <c r="AU562" t="s">
        <v>61</v>
      </c>
      <c r="AX562" t="s">
        <v>568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168</v>
      </c>
      <c r="B563" t="s">
        <v>169</v>
      </c>
      <c r="C563">
        <v>2100310</v>
      </c>
      <c r="D563" t="s">
        <v>75</v>
      </c>
      <c r="E563" t="s">
        <v>75</v>
      </c>
      <c r="F563" t="s">
        <v>171</v>
      </c>
      <c r="G563" t="s">
        <v>118</v>
      </c>
      <c r="H563" t="str">
        <f>"07004"</f>
        <v>07004</v>
      </c>
      <c r="I563" t="s">
        <v>61</v>
      </c>
      <c r="K563" t="s">
        <v>62</v>
      </c>
      <c r="L563">
        <v>25</v>
      </c>
      <c r="N563" t="str">
        <f t="shared" si="23"/>
        <v>0</v>
      </c>
      <c r="O563">
        <v>25</v>
      </c>
      <c r="P563" t="s">
        <v>63</v>
      </c>
      <c r="Q563" t="s">
        <v>65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>
        <v>230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72</v>
      </c>
      <c r="AO563" t="s">
        <v>73</v>
      </c>
      <c r="AP563" t="b">
        <v>0</v>
      </c>
      <c r="AQ563" t="b">
        <v>0</v>
      </c>
      <c r="AR563" t="s">
        <v>74</v>
      </c>
      <c r="AS563" t="b">
        <v>0</v>
      </c>
      <c r="AT563" t="s">
        <v>90</v>
      </c>
      <c r="AU563" t="s">
        <v>61</v>
      </c>
      <c r="AX563" t="s">
        <v>568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182</v>
      </c>
      <c r="B564" t="s">
        <v>189</v>
      </c>
      <c r="C564">
        <v>1001400</v>
      </c>
      <c r="D564" t="s">
        <v>231</v>
      </c>
      <c r="E564" t="s">
        <v>231</v>
      </c>
      <c r="F564" t="s">
        <v>190</v>
      </c>
      <c r="G564" t="str">
        <f>"0020"</f>
        <v>0020</v>
      </c>
      <c r="H564">
        <v>25055</v>
      </c>
      <c r="I564" t="s">
        <v>61</v>
      </c>
      <c r="K564" t="s">
        <v>62</v>
      </c>
      <c r="L564">
        <v>25</v>
      </c>
      <c r="M564" t="str">
        <f>"0"</f>
        <v>0</v>
      </c>
      <c r="N564" t="str">
        <f t="shared" si="23"/>
        <v>0</v>
      </c>
      <c r="O564">
        <v>25</v>
      </c>
      <c r="P564" t="s">
        <v>63</v>
      </c>
      <c r="Q564" t="s">
        <v>65</v>
      </c>
      <c r="R564" t="s">
        <v>65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>
        <v>230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72</v>
      </c>
      <c r="AO564" t="s">
        <v>188</v>
      </c>
      <c r="AP564" t="b">
        <v>0</v>
      </c>
      <c r="AQ564" t="b">
        <v>0</v>
      </c>
      <c r="AR564" t="s">
        <v>74</v>
      </c>
      <c r="AS564" t="b">
        <v>0</v>
      </c>
      <c r="AT564" t="s">
        <v>90</v>
      </c>
      <c r="AU564" t="s">
        <v>61</v>
      </c>
      <c r="AX564" t="s">
        <v>568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144</v>
      </c>
      <c r="B565" t="s">
        <v>145</v>
      </c>
      <c r="C565">
        <v>3026010</v>
      </c>
      <c r="D565" t="s">
        <v>75</v>
      </c>
      <c r="E565" t="s">
        <v>75</v>
      </c>
      <c r="F565" t="s">
        <v>146</v>
      </c>
      <c r="G565" t="str">
        <f>"0124"</f>
        <v>0124</v>
      </c>
      <c r="H565" t="str">
        <f>"03001"</f>
        <v>03001</v>
      </c>
      <c r="I565" t="s">
        <v>61</v>
      </c>
      <c r="K565" t="s">
        <v>62</v>
      </c>
      <c r="L565">
        <v>37</v>
      </c>
      <c r="N565" t="str">
        <f t="shared" si="23"/>
        <v>0</v>
      </c>
      <c r="O565">
        <v>37</v>
      </c>
      <c r="P565" t="s">
        <v>63</v>
      </c>
      <c r="Q565" t="s">
        <v>65</v>
      </c>
      <c r="R565" t="s">
        <v>65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72</v>
      </c>
      <c r="AO565" t="s">
        <v>81</v>
      </c>
      <c r="AP565" t="b">
        <v>0</v>
      </c>
      <c r="AQ565" t="b">
        <v>0</v>
      </c>
      <c r="AR565" t="s">
        <v>74</v>
      </c>
      <c r="AS565" t="b">
        <v>0</v>
      </c>
      <c r="AT565" t="s">
        <v>90</v>
      </c>
      <c r="AU565" t="s">
        <v>61</v>
      </c>
      <c r="AX565" t="s">
        <v>568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96</v>
      </c>
      <c r="B566" t="s">
        <v>225</v>
      </c>
      <c r="C566">
        <v>1209820</v>
      </c>
      <c r="D566" t="s">
        <v>83</v>
      </c>
      <c r="E566" t="s">
        <v>83</v>
      </c>
      <c r="F566" t="s">
        <v>226</v>
      </c>
      <c r="G566" t="s">
        <v>486</v>
      </c>
      <c r="H566" t="str">
        <f>"09002"</f>
        <v>09002</v>
      </c>
      <c r="I566" t="s">
        <v>61</v>
      </c>
      <c r="K566" t="s">
        <v>62</v>
      </c>
      <c r="L566">
        <v>30</v>
      </c>
      <c r="N566" t="str">
        <f t="shared" si="23"/>
        <v>0</v>
      </c>
      <c r="O566">
        <v>30</v>
      </c>
      <c r="P566" t="s">
        <v>63</v>
      </c>
      <c r="Q566" t="s">
        <v>99</v>
      </c>
      <c r="R566" t="s">
        <v>65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>
        <v>230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72</v>
      </c>
      <c r="AO566" t="s">
        <v>73</v>
      </c>
      <c r="AP566" t="b">
        <v>0</v>
      </c>
      <c r="AQ566" t="b">
        <v>0</v>
      </c>
      <c r="AR566" t="s">
        <v>74</v>
      </c>
      <c r="AS566" t="b">
        <v>0</v>
      </c>
      <c r="AT566" t="s">
        <v>90</v>
      </c>
      <c r="AU566" t="s">
        <v>61</v>
      </c>
      <c r="AX566" t="s">
        <v>568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212</v>
      </c>
      <c r="B567" t="s">
        <v>218</v>
      </c>
      <c r="C567">
        <v>1206310</v>
      </c>
      <c r="D567" t="s">
        <v>148</v>
      </c>
      <c r="E567" t="s">
        <v>148</v>
      </c>
      <c r="F567" t="s">
        <v>536</v>
      </c>
      <c r="G567" t="s">
        <v>576</v>
      </c>
      <c r="H567" t="str">
        <f>"06015"</f>
        <v>06015</v>
      </c>
      <c r="I567" t="s">
        <v>61</v>
      </c>
      <c r="K567" t="s">
        <v>62</v>
      </c>
      <c r="L567">
        <v>25</v>
      </c>
      <c r="N567" t="str">
        <f t="shared" si="23"/>
        <v>0</v>
      </c>
      <c r="O567">
        <v>25</v>
      </c>
      <c r="P567" t="s">
        <v>63</v>
      </c>
      <c r="Q567" t="s">
        <v>65</v>
      </c>
      <c r="R567" t="s">
        <v>65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>
        <v>230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72</v>
      </c>
      <c r="AO567" t="s">
        <v>73</v>
      </c>
      <c r="AP567" t="b">
        <v>0</v>
      </c>
      <c r="AQ567" t="b">
        <v>0</v>
      </c>
      <c r="AR567" t="s">
        <v>74</v>
      </c>
      <c r="AS567" t="b">
        <v>0</v>
      </c>
      <c r="AT567" t="s">
        <v>90</v>
      </c>
      <c r="AU567" t="s">
        <v>61</v>
      </c>
      <c r="AX567" t="s">
        <v>568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221</v>
      </c>
      <c r="B568" t="s">
        <v>577</v>
      </c>
      <c r="C568">
        <v>7966030</v>
      </c>
      <c r="D568" t="s">
        <v>152</v>
      </c>
      <c r="E568" t="s">
        <v>578</v>
      </c>
      <c r="F568" t="s">
        <v>579</v>
      </c>
      <c r="G568" t="s">
        <v>80</v>
      </c>
      <c r="H568">
        <v>22001</v>
      </c>
      <c r="I568" t="s">
        <v>61</v>
      </c>
      <c r="J568">
        <v>22001</v>
      </c>
      <c r="K568" t="s">
        <v>580</v>
      </c>
      <c r="L568">
        <v>2</v>
      </c>
      <c r="N568" t="str">
        <f t="shared" si="23"/>
        <v>0</v>
      </c>
      <c r="O568">
        <v>2</v>
      </c>
      <c r="P568" t="s">
        <v>63</v>
      </c>
      <c r="Q568" t="s">
        <v>65</v>
      </c>
      <c r="R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0</v>
      </c>
      <c r="Y568" t="b">
        <v>0</v>
      </c>
      <c r="Z568" t="b">
        <v>0</v>
      </c>
      <c r="AA568">
        <v>200</v>
      </c>
      <c r="AB568">
        <v>30</v>
      </c>
      <c r="AC568" t="s">
        <v>69</v>
      </c>
      <c r="AD568" t="b">
        <v>0</v>
      </c>
      <c r="AE568" t="b">
        <v>1</v>
      </c>
      <c r="AF568" t="s">
        <v>70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72</v>
      </c>
      <c r="AO568" t="s">
        <v>81</v>
      </c>
      <c r="AP568" t="b">
        <v>0</v>
      </c>
      <c r="AQ568" t="b">
        <v>0</v>
      </c>
      <c r="AR568" t="s">
        <v>74</v>
      </c>
      <c r="AS568" t="b">
        <v>0</v>
      </c>
      <c r="AT568" t="s">
        <v>90</v>
      </c>
      <c r="AU568" t="s">
        <v>61</v>
      </c>
      <c r="AX568" t="s">
        <v>568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212</v>
      </c>
      <c r="B569" t="s">
        <v>561</v>
      </c>
      <c r="C569">
        <v>1200370</v>
      </c>
      <c r="D569" t="s">
        <v>83</v>
      </c>
      <c r="E569" t="s">
        <v>152</v>
      </c>
      <c r="F569" t="s">
        <v>581</v>
      </c>
      <c r="G569" t="s">
        <v>559</v>
      </c>
      <c r="H569" t="str">
        <f>"03004"</f>
        <v>03004</v>
      </c>
      <c r="I569" t="s">
        <v>61</v>
      </c>
      <c r="K569" t="s">
        <v>62</v>
      </c>
      <c r="L569">
        <v>26</v>
      </c>
      <c r="M569" t="str">
        <f t="shared" ref="M569:M577" si="26">"0"</f>
        <v>0</v>
      </c>
      <c r="N569" t="str">
        <f t="shared" si="23"/>
        <v>0</v>
      </c>
      <c r="O569">
        <v>26</v>
      </c>
      <c r="P569" t="s">
        <v>93</v>
      </c>
      <c r="Q569" t="s">
        <v>65</v>
      </c>
      <c r="R569" t="s">
        <v>65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103</v>
      </c>
      <c r="AB569">
        <v>460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72</v>
      </c>
      <c r="AO569" t="s">
        <v>73</v>
      </c>
      <c r="AP569" t="b">
        <v>0</v>
      </c>
      <c r="AQ569" t="b">
        <v>0</v>
      </c>
      <c r="AR569" t="s">
        <v>74</v>
      </c>
      <c r="AS569" t="b">
        <v>0</v>
      </c>
      <c r="AT569" t="s">
        <v>90</v>
      </c>
      <c r="AU569" t="s">
        <v>61</v>
      </c>
      <c r="AX569" t="s">
        <v>568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212</v>
      </c>
      <c r="B570" t="s">
        <v>561</v>
      </c>
      <c r="C570">
        <v>1200370</v>
      </c>
      <c r="D570" t="s">
        <v>75</v>
      </c>
      <c r="E570" t="s">
        <v>231</v>
      </c>
      <c r="F570" t="s">
        <v>581</v>
      </c>
      <c r="G570" t="s">
        <v>582</v>
      </c>
      <c r="H570" t="str">
        <f>"03004"</f>
        <v>03004</v>
      </c>
      <c r="I570" t="s">
        <v>61</v>
      </c>
      <c r="K570" t="s">
        <v>62</v>
      </c>
      <c r="L570">
        <v>25</v>
      </c>
      <c r="M570" t="str">
        <f t="shared" si="26"/>
        <v>0</v>
      </c>
      <c r="N570" t="str">
        <f t="shared" si="23"/>
        <v>0</v>
      </c>
      <c r="O570">
        <v>25</v>
      </c>
      <c r="P570" t="s">
        <v>93</v>
      </c>
      <c r="Q570" t="s">
        <v>65</v>
      </c>
      <c r="R570" t="s">
        <v>65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103</v>
      </c>
      <c r="AB570">
        <v>460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72</v>
      </c>
      <c r="AO570" t="s">
        <v>73</v>
      </c>
      <c r="AP570" t="b">
        <v>0</v>
      </c>
      <c r="AQ570" t="b">
        <v>0</v>
      </c>
      <c r="AR570" t="s">
        <v>74</v>
      </c>
      <c r="AS570" t="b">
        <v>0</v>
      </c>
      <c r="AT570" t="s">
        <v>90</v>
      </c>
      <c r="AU570" t="s">
        <v>61</v>
      </c>
      <c r="AX570" t="s">
        <v>568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212</v>
      </c>
      <c r="B571" t="s">
        <v>563</v>
      </c>
      <c r="C571">
        <v>1200380</v>
      </c>
      <c r="D571" t="s">
        <v>83</v>
      </c>
      <c r="E571" t="s">
        <v>152</v>
      </c>
      <c r="F571" t="s">
        <v>581</v>
      </c>
      <c r="G571" t="s">
        <v>559</v>
      </c>
      <c r="H571" t="str">
        <f>"03004"</f>
        <v>03004</v>
      </c>
      <c r="I571" t="s">
        <v>61</v>
      </c>
      <c r="K571" t="s">
        <v>62</v>
      </c>
      <c r="L571">
        <v>26</v>
      </c>
      <c r="M571" t="str">
        <f t="shared" si="26"/>
        <v>0</v>
      </c>
      <c r="N571" t="str">
        <f t="shared" si="23"/>
        <v>0</v>
      </c>
      <c r="O571">
        <v>26</v>
      </c>
      <c r="P571" t="s">
        <v>95</v>
      </c>
      <c r="Q571" t="s">
        <v>65</v>
      </c>
      <c r="R571" t="s">
        <v>65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460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72</v>
      </c>
      <c r="AO571" t="s">
        <v>73</v>
      </c>
      <c r="AP571" t="b">
        <v>0</v>
      </c>
      <c r="AQ571" t="b">
        <v>0</v>
      </c>
      <c r="AR571" t="s">
        <v>74</v>
      </c>
      <c r="AS571" t="b">
        <v>0</v>
      </c>
      <c r="AT571" t="s">
        <v>90</v>
      </c>
      <c r="AU571" t="s">
        <v>61</v>
      </c>
      <c r="AX571" t="s">
        <v>568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212</v>
      </c>
      <c r="B572" t="s">
        <v>563</v>
      </c>
      <c r="C572">
        <v>1200380</v>
      </c>
      <c r="D572" t="s">
        <v>75</v>
      </c>
      <c r="E572" t="s">
        <v>231</v>
      </c>
      <c r="F572" t="s">
        <v>581</v>
      </c>
      <c r="G572" t="s">
        <v>582</v>
      </c>
      <c r="H572" t="str">
        <f>"03004"</f>
        <v>03004</v>
      </c>
      <c r="I572" t="s">
        <v>61</v>
      </c>
      <c r="K572" t="s">
        <v>62</v>
      </c>
      <c r="L572">
        <v>25</v>
      </c>
      <c r="M572" t="str">
        <f t="shared" si="26"/>
        <v>0</v>
      </c>
      <c r="N572" t="str">
        <f t="shared" si="23"/>
        <v>0</v>
      </c>
      <c r="O572">
        <v>25</v>
      </c>
      <c r="P572" t="s">
        <v>95</v>
      </c>
      <c r="Q572" t="s">
        <v>65</v>
      </c>
      <c r="R572" t="s">
        <v>65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460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72</v>
      </c>
      <c r="AO572" t="s">
        <v>73</v>
      </c>
      <c r="AP572" t="b">
        <v>0</v>
      </c>
      <c r="AQ572" t="b">
        <v>0</v>
      </c>
      <c r="AR572" t="s">
        <v>74</v>
      </c>
      <c r="AS572" t="b">
        <v>0</v>
      </c>
      <c r="AT572" t="s">
        <v>90</v>
      </c>
      <c r="AU572" t="s">
        <v>61</v>
      </c>
      <c r="AX572" t="s">
        <v>568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212</v>
      </c>
      <c r="B573" t="s">
        <v>346</v>
      </c>
      <c r="C573">
        <v>1200310</v>
      </c>
      <c r="D573" t="s">
        <v>132</v>
      </c>
      <c r="E573" t="s">
        <v>132</v>
      </c>
      <c r="F573" t="s">
        <v>217</v>
      </c>
      <c r="G573" t="s">
        <v>185</v>
      </c>
      <c r="H573">
        <v>25002</v>
      </c>
      <c r="I573" t="s">
        <v>61</v>
      </c>
      <c r="K573" t="s">
        <v>62</v>
      </c>
      <c r="L573">
        <v>25</v>
      </c>
      <c r="M573" t="str">
        <f t="shared" si="26"/>
        <v>0</v>
      </c>
      <c r="N573" t="str">
        <f t="shared" si="23"/>
        <v>0</v>
      </c>
      <c r="O573">
        <v>25</v>
      </c>
      <c r="P573" t="s">
        <v>63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230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72</v>
      </c>
      <c r="AO573" t="s">
        <v>73</v>
      </c>
      <c r="AP573" t="b">
        <v>0</v>
      </c>
      <c r="AQ573" t="b">
        <v>0</v>
      </c>
      <c r="AR573" t="s">
        <v>74</v>
      </c>
      <c r="AS573" t="b">
        <v>0</v>
      </c>
      <c r="AT573" t="s">
        <v>90</v>
      </c>
      <c r="AU573" t="s">
        <v>61</v>
      </c>
      <c r="AX573" t="s">
        <v>568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212</v>
      </c>
      <c r="B574" t="s">
        <v>561</v>
      </c>
      <c r="C574">
        <v>1200370</v>
      </c>
      <c r="D574" t="s">
        <v>83</v>
      </c>
      <c r="E574" t="s">
        <v>152</v>
      </c>
      <c r="F574" t="s">
        <v>536</v>
      </c>
      <c r="G574" t="s">
        <v>557</v>
      </c>
      <c r="H574" t="str">
        <f>"09005"</f>
        <v>09005</v>
      </c>
      <c r="I574" t="s">
        <v>61</v>
      </c>
      <c r="K574" t="s">
        <v>62</v>
      </c>
      <c r="L574">
        <v>15</v>
      </c>
      <c r="M574" t="str">
        <f t="shared" si="26"/>
        <v>0</v>
      </c>
      <c r="N574" t="str">
        <f t="shared" si="23"/>
        <v>0</v>
      </c>
      <c r="O574">
        <v>15</v>
      </c>
      <c r="P574" t="s">
        <v>93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460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72</v>
      </c>
      <c r="AO574" t="s">
        <v>73</v>
      </c>
      <c r="AP574" t="b">
        <v>0</v>
      </c>
      <c r="AQ574" t="b">
        <v>0</v>
      </c>
      <c r="AR574" t="s">
        <v>74</v>
      </c>
      <c r="AS574" t="b">
        <v>0</v>
      </c>
      <c r="AT574" t="s">
        <v>90</v>
      </c>
      <c r="AU574" t="s">
        <v>61</v>
      </c>
      <c r="AX574" t="s">
        <v>568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212</v>
      </c>
      <c r="B575" t="s">
        <v>563</v>
      </c>
      <c r="C575">
        <v>1200380</v>
      </c>
      <c r="D575" t="s">
        <v>83</v>
      </c>
      <c r="E575" t="s">
        <v>152</v>
      </c>
      <c r="F575" t="s">
        <v>536</v>
      </c>
      <c r="G575" t="s">
        <v>557</v>
      </c>
      <c r="H575" t="str">
        <f>"09005"</f>
        <v>09005</v>
      </c>
      <c r="I575" t="s">
        <v>61</v>
      </c>
      <c r="K575" t="s">
        <v>62</v>
      </c>
      <c r="L575">
        <v>15</v>
      </c>
      <c r="M575" t="str">
        <f t="shared" si="26"/>
        <v>0</v>
      </c>
      <c r="N575" t="str">
        <f t="shared" si="23"/>
        <v>0</v>
      </c>
      <c r="O575">
        <v>15</v>
      </c>
      <c r="P575" t="s">
        <v>95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>
        <v>460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72</v>
      </c>
      <c r="AO575" t="s">
        <v>73</v>
      </c>
      <c r="AP575" t="b">
        <v>0</v>
      </c>
      <c r="AQ575" t="b">
        <v>0</v>
      </c>
      <c r="AR575" t="s">
        <v>74</v>
      </c>
      <c r="AS575" t="b">
        <v>0</v>
      </c>
      <c r="AT575" t="s">
        <v>90</v>
      </c>
      <c r="AU575" t="s">
        <v>61</v>
      </c>
      <c r="AX575" t="s">
        <v>568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212</v>
      </c>
      <c r="B576" t="s">
        <v>563</v>
      </c>
      <c r="C576">
        <v>1200380</v>
      </c>
      <c r="D576" t="s">
        <v>58</v>
      </c>
      <c r="E576" t="s">
        <v>148</v>
      </c>
      <c r="F576" t="s">
        <v>581</v>
      </c>
      <c r="G576" t="s">
        <v>583</v>
      </c>
      <c r="H576" t="str">
        <f>"03004"</f>
        <v>03004</v>
      </c>
      <c r="I576" t="s">
        <v>61</v>
      </c>
      <c r="K576" t="s">
        <v>62</v>
      </c>
      <c r="L576">
        <v>25</v>
      </c>
      <c r="M576" t="str">
        <f t="shared" si="26"/>
        <v>0</v>
      </c>
      <c r="N576" t="str">
        <f t="shared" si="23"/>
        <v>0</v>
      </c>
      <c r="O576">
        <v>25</v>
      </c>
      <c r="P576" t="s">
        <v>95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>
        <v>460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72</v>
      </c>
      <c r="AO576" t="s">
        <v>73</v>
      </c>
      <c r="AP576" t="b">
        <v>0</v>
      </c>
      <c r="AQ576" t="b">
        <v>0</v>
      </c>
      <c r="AR576" t="s">
        <v>74</v>
      </c>
      <c r="AS576" t="b">
        <v>0</v>
      </c>
      <c r="AT576" t="s">
        <v>90</v>
      </c>
      <c r="AU576" t="s">
        <v>61</v>
      </c>
      <c r="AX576" t="s">
        <v>568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212</v>
      </c>
      <c r="B577" t="s">
        <v>561</v>
      </c>
      <c r="C577">
        <v>1200370</v>
      </c>
      <c r="D577" t="s">
        <v>58</v>
      </c>
      <c r="E577" t="s">
        <v>148</v>
      </c>
      <c r="F577" t="s">
        <v>581</v>
      </c>
      <c r="G577" t="s">
        <v>583</v>
      </c>
      <c r="H577" t="str">
        <f>"03004"</f>
        <v>03004</v>
      </c>
      <c r="I577" t="s">
        <v>61</v>
      </c>
      <c r="K577" t="s">
        <v>62</v>
      </c>
      <c r="L577">
        <v>25</v>
      </c>
      <c r="M577" t="str">
        <f t="shared" si="26"/>
        <v>0</v>
      </c>
      <c r="N577" t="str">
        <f t="shared" si="23"/>
        <v>0</v>
      </c>
      <c r="O577">
        <v>25</v>
      </c>
      <c r="P577" t="s">
        <v>93</v>
      </c>
      <c r="Q577" t="s">
        <v>65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>
        <v>460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72</v>
      </c>
      <c r="AO577" t="s">
        <v>73</v>
      </c>
      <c r="AP577" t="b">
        <v>0</v>
      </c>
      <c r="AQ577" t="b">
        <v>0</v>
      </c>
      <c r="AR577" t="s">
        <v>74</v>
      </c>
      <c r="AS577" t="b">
        <v>0</v>
      </c>
      <c r="AT577" t="s">
        <v>90</v>
      </c>
      <c r="AU577" t="s">
        <v>61</v>
      </c>
      <c r="AX577" t="s">
        <v>568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77</v>
      </c>
      <c r="B578" t="s">
        <v>509</v>
      </c>
      <c r="C578">
        <v>8100330</v>
      </c>
      <c r="D578" t="s">
        <v>58</v>
      </c>
      <c r="E578" t="s">
        <v>58</v>
      </c>
      <c r="F578" t="s">
        <v>88</v>
      </c>
      <c r="G578" t="s">
        <v>287</v>
      </c>
      <c r="H578">
        <v>26003</v>
      </c>
      <c r="I578" t="s">
        <v>61</v>
      </c>
      <c r="K578" t="s">
        <v>62</v>
      </c>
      <c r="L578">
        <v>2</v>
      </c>
      <c r="N578" t="str">
        <f t="shared" si="23"/>
        <v>0</v>
      </c>
      <c r="O578">
        <v>2</v>
      </c>
      <c r="P578" t="s">
        <v>93</v>
      </c>
      <c r="Q578" t="s">
        <v>65</v>
      </c>
      <c r="R578" t="s">
        <v>65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300</v>
      </c>
      <c r="AB578">
        <v>230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61</v>
      </c>
      <c r="AK578" t="s">
        <v>61</v>
      </c>
      <c r="AL578" t="s">
        <v>61</v>
      </c>
      <c r="AM578" t="s">
        <v>61</v>
      </c>
      <c r="AN578" t="s">
        <v>72</v>
      </c>
      <c r="AO578" t="s">
        <v>81</v>
      </c>
      <c r="AP578" t="b">
        <v>0</v>
      </c>
      <c r="AQ578" t="b">
        <v>0</v>
      </c>
      <c r="AR578" t="s">
        <v>74</v>
      </c>
      <c r="AS578" t="b">
        <v>0</v>
      </c>
      <c r="AT578" t="s">
        <v>90</v>
      </c>
      <c r="AU578" t="s">
        <v>61</v>
      </c>
      <c r="AX578" t="s">
        <v>568</v>
      </c>
      <c r="AY578" t="s">
        <v>61</v>
      </c>
      <c r="BA578" t="b">
        <v>0</v>
      </c>
      <c r="BB578" t="s">
        <v>61</v>
      </c>
      <c r="BC578">
        <v>8100330</v>
      </c>
      <c r="BD578" t="s">
        <v>61</v>
      </c>
    </row>
    <row r="579" spans="1:56" x14ac:dyDescent="0.25">
      <c r="A579" t="s">
        <v>77</v>
      </c>
      <c r="B579" t="s">
        <v>510</v>
      </c>
      <c r="C579">
        <v>8100100</v>
      </c>
      <c r="D579" t="s">
        <v>58</v>
      </c>
      <c r="E579" t="s">
        <v>58</v>
      </c>
      <c r="F579" t="s">
        <v>88</v>
      </c>
      <c r="G579" t="s">
        <v>287</v>
      </c>
      <c r="H579">
        <v>26003</v>
      </c>
      <c r="I579" t="s">
        <v>61</v>
      </c>
      <c r="K579" t="s">
        <v>62</v>
      </c>
      <c r="L579">
        <v>2</v>
      </c>
      <c r="N579" t="str">
        <f t="shared" si="23"/>
        <v>0</v>
      </c>
      <c r="O579">
        <v>2</v>
      </c>
      <c r="P579" t="s">
        <v>95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300</v>
      </c>
      <c r="AB579">
        <v>230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72</v>
      </c>
      <c r="AO579" t="s">
        <v>81</v>
      </c>
      <c r="AP579" t="b">
        <v>0</v>
      </c>
      <c r="AQ579" t="b">
        <v>0</v>
      </c>
      <c r="AR579" t="s">
        <v>74</v>
      </c>
      <c r="AS579" t="b">
        <v>0</v>
      </c>
      <c r="AT579" t="s">
        <v>90</v>
      </c>
      <c r="AU579" t="s">
        <v>61</v>
      </c>
      <c r="AX579" t="s">
        <v>568</v>
      </c>
      <c r="AY579" t="s">
        <v>61</v>
      </c>
      <c r="BA579" t="b">
        <v>0</v>
      </c>
      <c r="BB579" t="s">
        <v>61</v>
      </c>
      <c r="BC579">
        <v>8100100</v>
      </c>
      <c r="BD579" t="s">
        <v>61</v>
      </c>
    </row>
    <row r="580" spans="1:56" x14ac:dyDescent="0.25">
      <c r="A580" t="s">
        <v>182</v>
      </c>
      <c r="B580" t="s">
        <v>584</v>
      </c>
      <c r="C580">
        <v>1000410</v>
      </c>
      <c r="D580" t="s">
        <v>58</v>
      </c>
      <c r="E580" t="s">
        <v>58</v>
      </c>
      <c r="F580" t="s">
        <v>270</v>
      </c>
      <c r="G580" t="s">
        <v>198</v>
      </c>
      <c r="H580">
        <v>13005</v>
      </c>
      <c r="I580" t="s">
        <v>61</v>
      </c>
      <c r="K580" t="s">
        <v>62</v>
      </c>
      <c r="L580">
        <v>36</v>
      </c>
      <c r="N580" t="str">
        <f t="shared" si="23"/>
        <v>0</v>
      </c>
      <c r="O580">
        <v>36</v>
      </c>
      <c r="P580" t="s">
        <v>63</v>
      </c>
      <c r="Q580" t="s">
        <v>65</v>
      </c>
      <c r="R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0</v>
      </c>
      <c r="Z580" t="b">
        <v>0</v>
      </c>
      <c r="AA580">
        <v>999</v>
      </c>
      <c r="AB580">
        <v>1</v>
      </c>
      <c r="AC580" t="s">
        <v>186</v>
      </c>
      <c r="AD580" t="b">
        <v>1</v>
      </c>
      <c r="AE580" t="b">
        <v>1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72</v>
      </c>
      <c r="AO580" t="s">
        <v>73</v>
      </c>
      <c r="AP580" t="b">
        <v>0</v>
      </c>
      <c r="AQ580" t="b">
        <v>0</v>
      </c>
      <c r="AR580" t="s">
        <v>195</v>
      </c>
      <c r="AS580" t="b">
        <v>0</v>
      </c>
      <c r="AT580" t="s">
        <v>272</v>
      </c>
      <c r="AU580" t="s">
        <v>61</v>
      </c>
      <c r="AX580" t="s">
        <v>568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182</v>
      </c>
      <c r="B581" t="s">
        <v>584</v>
      </c>
      <c r="C581">
        <v>1000410</v>
      </c>
      <c r="D581" t="s">
        <v>132</v>
      </c>
      <c r="E581" t="s">
        <v>132</v>
      </c>
      <c r="F581" t="s">
        <v>270</v>
      </c>
      <c r="G581" t="s">
        <v>585</v>
      </c>
      <c r="H581">
        <v>13005</v>
      </c>
      <c r="I581" t="s">
        <v>61</v>
      </c>
      <c r="K581" t="s">
        <v>62</v>
      </c>
      <c r="L581">
        <v>25</v>
      </c>
      <c r="M581" t="str">
        <f>"0"</f>
        <v>0</v>
      </c>
      <c r="N581" t="str">
        <f t="shared" si="23"/>
        <v>0</v>
      </c>
      <c r="O581">
        <v>25</v>
      </c>
      <c r="P581" t="s">
        <v>63</v>
      </c>
      <c r="Q581" t="s">
        <v>65</v>
      </c>
      <c r="R581" t="s">
        <v>65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0</v>
      </c>
      <c r="Z581" t="b">
        <v>0</v>
      </c>
      <c r="AA581">
        <v>999</v>
      </c>
      <c r="AB581">
        <v>1</v>
      </c>
      <c r="AC581" t="s">
        <v>186</v>
      </c>
      <c r="AD581" t="b">
        <v>1</v>
      </c>
      <c r="AE581" t="b">
        <v>1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72</v>
      </c>
      <c r="AO581" t="s">
        <v>73</v>
      </c>
      <c r="AP581" t="b">
        <v>0</v>
      </c>
      <c r="AQ581" t="b">
        <v>0</v>
      </c>
      <c r="AR581" t="s">
        <v>195</v>
      </c>
      <c r="AS581" t="b">
        <v>0</v>
      </c>
      <c r="AT581" t="s">
        <v>272</v>
      </c>
      <c r="AU581" t="s">
        <v>61</v>
      </c>
      <c r="AX581" t="s">
        <v>568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212</v>
      </c>
      <c r="B582" t="s">
        <v>586</v>
      </c>
      <c r="C582">
        <v>1200370</v>
      </c>
      <c r="D582" t="s">
        <v>152</v>
      </c>
      <c r="E582" t="s">
        <v>152</v>
      </c>
      <c r="F582" t="s">
        <v>562</v>
      </c>
      <c r="G582" t="s">
        <v>198</v>
      </c>
      <c r="H582" t="str">
        <f>"09003"</f>
        <v>09003</v>
      </c>
      <c r="I582" t="s">
        <v>61</v>
      </c>
      <c r="K582" t="s">
        <v>62</v>
      </c>
      <c r="L582">
        <v>25</v>
      </c>
      <c r="N582" t="str">
        <f t="shared" si="23"/>
        <v>0</v>
      </c>
      <c r="O582">
        <v>25</v>
      </c>
      <c r="P582" t="s">
        <v>93</v>
      </c>
      <c r="Q582" t="s">
        <v>65</v>
      </c>
      <c r="R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0</v>
      </c>
      <c r="Z582" t="b">
        <v>0</v>
      </c>
      <c r="AA582">
        <v>999</v>
      </c>
      <c r="AB582">
        <v>1</v>
      </c>
      <c r="AC582" t="s">
        <v>69</v>
      </c>
      <c r="AD582" t="b">
        <v>1</v>
      </c>
      <c r="AE582" t="b">
        <v>1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72</v>
      </c>
      <c r="AO582" t="s">
        <v>73</v>
      </c>
      <c r="AP582" t="b">
        <v>0</v>
      </c>
      <c r="AQ582" t="b">
        <v>0</v>
      </c>
      <c r="AR582" t="s">
        <v>74</v>
      </c>
      <c r="AS582" t="b">
        <v>0</v>
      </c>
      <c r="AT582" t="s">
        <v>90</v>
      </c>
      <c r="AU582" t="s">
        <v>61</v>
      </c>
      <c r="AX582" t="s">
        <v>568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212</v>
      </c>
      <c r="B583" t="s">
        <v>586</v>
      </c>
      <c r="C583">
        <v>1200370</v>
      </c>
      <c r="D583" t="s">
        <v>132</v>
      </c>
      <c r="E583" t="s">
        <v>132</v>
      </c>
      <c r="F583" t="s">
        <v>562</v>
      </c>
      <c r="G583" t="s">
        <v>585</v>
      </c>
      <c r="H583" t="str">
        <f>"09003"</f>
        <v>09003</v>
      </c>
      <c r="I583" t="s">
        <v>61</v>
      </c>
      <c r="K583" t="s">
        <v>62</v>
      </c>
      <c r="L583">
        <v>25</v>
      </c>
      <c r="M583" t="str">
        <f>"0"</f>
        <v>0</v>
      </c>
      <c r="N583" t="str">
        <f t="shared" si="23"/>
        <v>0</v>
      </c>
      <c r="O583">
        <v>25</v>
      </c>
      <c r="P583" t="s">
        <v>93</v>
      </c>
      <c r="Q583" t="s">
        <v>65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0</v>
      </c>
      <c r="Z583" t="b">
        <v>0</v>
      </c>
      <c r="AA583">
        <v>999</v>
      </c>
      <c r="AB583">
        <v>1</v>
      </c>
      <c r="AC583" t="s">
        <v>69</v>
      </c>
      <c r="AD583" t="b">
        <v>1</v>
      </c>
      <c r="AE583" t="b">
        <v>1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72</v>
      </c>
      <c r="AO583" t="s">
        <v>73</v>
      </c>
      <c r="AP583" t="b">
        <v>0</v>
      </c>
      <c r="AQ583" t="b">
        <v>0</v>
      </c>
      <c r="AR583" t="s">
        <v>74</v>
      </c>
      <c r="AS583" t="b">
        <v>0</v>
      </c>
      <c r="AT583" t="s">
        <v>90</v>
      </c>
      <c r="AU583" t="s">
        <v>61</v>
      </c>
      <c r="AX583" t="s">
        <v>568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212</v>
      </c>
      <c r="B584" t="s">
        <v>586</v>
      </c>
      <c r="C584">
        <v>1200370</v>
      </c>
      <c r="D584" t="s">
        <v>231</v>
      </c>
      <c r="E584" t="s">
        <v>231</v>
      </c>
      <c r="F584" t="s">
        <v>562</v>
      </c>
      <c r="G584" t="s">
        <v>587</v>
      </c>
      <c r="H584" t="str">
        <f>"09003"</f>
        <v>09003</v>
      </c>
      <c r="I584" t="s">
        <v>61</v>
      </c>
      <c r="K584" t="s">
        <v>62</v>
      </c>
      <c r="L584">
        <v>25</v>
      </c>
      <c r="N584" t="str">
        <f t="shared" si="23"/>
        <v>0</v>
      </c>
      <c r="O584">
        <v>25</v>
      </c>
      <c r="P584" t="s">
        <v>93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0</v>
      </c>
      <c r="Z584" t="b">
        <v>0</v>
      </c>
      <c r="AA584">
        <v>999</v>
      </c>
      <c r="AB584">
        <v>1</v>
      </c>
      <c r="AC584" t="s">
        <v>69</v>
      </c>
      <c r="AD584" t="b">
        <v>1</v>
      </c>
      <c r="AE584" t="b">
        <v>1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72</v>
      </c>
      <c r="AO584" t="s">
        <v>73</v>
      </c>
      <c r="AP584" t="b">
        <v>0</v>
      </c>
      <c r="AQ584" t="b">
        <v>0</v>
      </c>
      <c r="AR584" t="s">
        <v>74</v>
      </c>
      <c r="AS584" t="b">
        <v>0</v>
      </c>
      <c r="AT584" t="s">
        <v>90</v>
      </c>
      <c r="AU584" t="s">
        <v>61</v>
      </c>
      <c r="AX584" t="s">
        <v>568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212</v>
      </c>
      <c r="B585" t="s">
        <v>586</v>
      </c>
      <c r="C585">
        <v>1200370</v>
      </c>
      <c r="D585" t="s">
        <v>152</v>
      </c>
      <c r="E585" t="s">
        <v>152</v>
      </c>
      <c r="F585" t="s">
        <v>564</v>
      </c>
      <c r="G585" t="s">
        <v>588</v>
      </c>
      <c r="H585" t="str">
        <f>"09007"</f>
        <v>09007</v>
      </c>
      <c r="I585" t="s">
        <v>61</v>
      </c>
      <c r="K585" t="s">
        <v>62</v>
      </c>
      <c r="L585" t="str">
        <f>"0"</f>
        <v>0</v>
      </c>
      <c r="N585" t="str">
        <f t="shared" si="23"/>
        <v>0</v>
      </c>
      <c r="P585" t="s">
        <v>93</v>
      </c>
      <c r="Q585" t="s">
        <v>65</v>
      </c>
      <c r="R585" t="s">
        <v>65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0</v>
      </c>
      <c r="Z585" t="b">
        <v>0</v>
      </c>
      <c r="AA585">
        <v>999</v>
      </c>
      <c r="AB585">
        <v>1</v>
      </c>
      <c r="AC585" t="s">
        <v>69</v>
      </c>
      <c r="AD585" t="b">
        <v>1</v>
      </c>
      <c r="AE585" t="b">
        <v>1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72</v>
      </c>
      <c r="AO585" t="s">
        <v>73</v>
      </c>
      <c r="AP585" t="b">
        <v>0</v>
      </c>
      <c r="AQ585" t="b">
        <v>0</v>
      </c>
      <c r="AR585" t="s">
        <v>74</v>
      </c>
      <c r="AS585" t="b">
        <v>0</v>
      </c>
      <c r="AT585" t="s">
        <v>90</v>
      </c>
      <c r="AU585" t="s">
        <v>61</v>
      </c>
      <c r="AX585" t="s">
        <v>568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212</v>
      </c>
      <c r="B586" t="s">
        <v>586</v>
      </c>
      <c r="C586">
        <v>1200370</v>
      </c>
      <c r="D586" t="s">
        <v>148</v>
      </c>
      <c r="E586" t="s">
        <v>148</v>
      </c>
      <c r="F586" t="s">
        <v>564</v>
      </c>
      <c r="G586" t="s">
        <v>589</v>
      </c>
      <c r="H586" t="str">
        <f>"09007"</f>
        <v>09007</v>
      </c>
      <c r="I586" t="s">
        <v>61</v>
      </c>
      <c r="K586" t="s">
        <v>62</v>
      </c>
      <c r="L586">
        <v>25</v>
      </c>
      <c r="M586" t="str">
        <f>"0"</f>
        <v>0</v>
      </c>
      <c r="N586" t="str">
        <f t="shared" si="23"/>
        <v>0</v>
      </c>
      <c r="O586">
        <v>25</v>
      </c>
      <c r="P586" t="s">
        <v>93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0</v>
      </c>
      <c r="Z586" t="b">
        <v>0</v>
      </c>
      <c r="AA586">
        <v>999</v>
      </c>
      <c r="AB586">
        <v>1</v>
      </c>
      <c r="AC586" t="s">
        <v>69</v>
      </c>
      <c r="AD586" t="b">
        <v>1</v>
      </c>
      <c r="AE586" t="b">
        <v>1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72</v>
      </c>
      <c r="AO586" t="s">
        <v>73</v>
      </c>
      <c r="AP586" t="b">
        <v>0</v>
      </c>
      <c r="AQ586" t="b">
        <v>0</v>
      </c>
      <c r="AR586" t="s">
        <v>74</v>
      </c>
      <c r="AS586" t="b">
        <v>0</v>
      </c>
      <c r="AT586" t="s">
        <v>90</v>
      </c>
      <c r="AU586" t="s">
        <v>61</v>
      </c>
      <c r="AX586" t="s">
        <v>568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212</v>
      </c>
      <c r="B587" t="s">
        <v>586</v>
      </c>
      <c r="C587">
        <v>1200370</v>
      </c>
      <c r="D587" t="s">
        <v>231</v>
      </c>
      <c r="E587" t="s">
        <v>231</v>
      </c>
      <c r="F587" t="s">
        <v>564</v>
      </c>
      <c r="G587" t="s">
        <v>590</v>
      </c>
      <c r="H587" t="str">
        <f>"09007"</f>
        <v>09007</v>
      </c>
      <c r="I587" t="s">
        <v>61</v>
      </c>
      <c r="K587" t="s">
        <v>62</v>
      </c>
      <c r="L587">
        <v>25</v>
      </c>
      <c r="M587" t="str">
        <f>"0"</f>
        <v>0</v>
      </c>
      <c r="N587" t="str">
        <f t="shared" ref="N587:N650" si="27">"0"</f>
        <v>0</v>
      </c>
      <c r="O587">
        <v>25</v>
      </c>
      <c r="P587" t="s">
        <v>93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0</v>
      </c>
      <c r="Z587" t="b">
        <v>0</v>
      </c>
      <c r="AA587">
        <v>999</v>
      </c>
      <c r="AB587">
        <v>1</v>
      </c>
      <c r="AC587" t="s">
        <v>69</v>
      </c>
      <c r="AD587" t="b">
        <v>1</v>
      </c>
      <c r="AE587" t="b">
        <v>1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72</v>
      </c>
      <c r="AO587" t="s">
        <v>73</v>
      </c>
      <c r="AP587" t="b">
        <v>0</v>
      </c>
      <c r="AQ587" t="b">
        <v>0</v>
      </c>
      <c r="AR587" t="s">
        <v>74</v>
      </c>
      <c r="AS587" t="b">
        <v>0</v>
      </c>
      <c r="AT587" t="s">
        <v>90</v>
      </c>
      <c r="AU587" t="s">
        <v>61</v>
      </c>
      <c r="AX587" t="s">
        <v>568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212</v>
      </c>
      <c r="B588" t="s">
        <v>586</v>
      </c>
      <c r="C588">
        <v>1200370</v>
      </c>
      <c r="D588" t="s">
        <v>152</v>
      </c>
      <c r="E588" t="s">
        <v>152</v>
      </c>
      <c r="F588" t="s">
        <v>581</v>
      </c>
      <c r="G588" t="s">
        <v>591</v>
      </c>
      <c r="H588" t="str">
        <f>"03004"</f>
        <v>03004</v>
      </c>
      <c r="I588" t="s">
        <v>61</v>
      </c>
      <c r="K588" t="s">
        <v>62</v>
      </c>
      <c r="L588">
        <v>26</v>
      </c>
      <c r="M588" t="str">
        <f>"0"</f>
        <v>0</v>
      </c>
      <c r="N588" t="str">
        <f t="shared" si="27"/>
        <v>0</v>
      </c>
      <c r="O588">
        <v>26</v>
      </c>
      <c r="P588" t="s">
        <v>93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0</v>
      </c>
      <c r="Z588" t="b">
        <v>0</v>
      </c>
      <c r="AA588">
        <v>999</v>
      </c>
      <c r="AB588">
        <v>1</v>
      </c>
      <c r="AC588" t="s">
        <v>69</v>
      </c>
      <c r="AD588" t="b">
        <v>1</v>
      </c>
      <c r="AE588" t="b">
        <v>1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72</v>
      </c>
      <c r="AO588" t="s">
        <v>73</v>
      </c>
      <c r="AP588" t="b">
        <v>0</v>
      </c>
      <c r="AQ588" t="b">
        <v>0</v>
      </c>
      <c r="AR588" t="s">
        <v>74</v>
      </c>
      <c r="AS588" t="b">
        <v>0</v>
      </c>
      <c r="AT588" t="s">
        <v>90</v>
      </c>
      <c r="AU588" t="s">
        <v>61</v>
      </c>
      <c r="AX588" t="s">
        <v>568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212</v>
      </c>
      <c r="B589" t="s">
        <v>586</v>
      </c>
      <c r="C589">
        <v>1200370</v>
      </c>
      <c r="D589" t="s">
        <v>148</v>
      </c>
      <c r="E589" t="s">
        <v>148</v>
      </c>
      <c r="F589" t="s">
        <v>581</v>
      </c>
      <c r="G589" t="s">
        <v>592</v>
      </c>
      <c r="H589" t="str">
        <f>"03004"</f>
        <v>03004</v>
      </c>
      <c r="I589" t="s">
        <v>61</v>
      </c>
      <c r="K589" t="s">
        <v>62</v>
      </c>
      <c r="L589">
        <v>25</v>
      </c>
      <c r="M589" t="str">
        <f>"0"</f>
        <v>0</v>
      </c>
      <c r="N589" t="str">
        <f t="shared" si="27"/>
        <v>0</v>
      </c>
      <c r="O589">
        <v>25</v>
      </c>
      <c r="P589" t="s">
        <v>93</v>
      </c>
      <c r="Q589" t="s">
        <v>65</v>
      </c>
      <c r="R589" t="s">
        <v>65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0</v>
      </c>
      <c r="Z589" t="b">
        <v>0</v>
      </c>
      <c r="AA589">
        <v>999</v>
      </c>
      <c r="AB589">
        <v>1</v>
      </c>
      <c r="AC589" t="s">
        <v>69</v>
      </c>
      <c r="AD589" t="b">
        <v>1</v>
      </c>
      <c r="AE589" t="b">
        <v>1</v>
      </c>
      <c r="AF589" t="s">
        <v>70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72</v>
      </c>
      <c r="AO589" t="s">
        <v>73</v>
      </c>
      <c r="AP589" t="b">
        <v>0</v>
      </c>
      <c r="AQ589" t="b">
        <v>0</v>
      </c>
      <c r="AR589" t="s">
        <v>74</v>
      </c>
      <c r="AS589" t="b">
        <v>0</v>
      </c>
      <c r="AT589" t="s">
        <v>90</v>
      </c>
      <c r="AU589" t="s">
        <v>61</v>
      </c>
      <c r="AX589" t="s">
        <v>568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212</v>
      </c>
      <c r="B590" t="s">
        <v>586</v>
      </c>
      <c r="C590">
        <v>1200370</v>
      </c>
      <c r="D590" t="s">
        <v>231</v>
      </c>
      <c r="E590" t="s">
        <v>231</v>
      </c>
      <c r="F590" t="s">
        <v>581</v>
      </c>
      <c r="G590" t="s">
        <v>593</v>
      </c>
      <c r="H590" t="str">
        <f>"03004"</f>
        <v>03004</v>
      </c>
      <c r="I590" t="s">
        <v>61</v>
      </c>
      <c r="K590" t="s">
        <v>62</v>
      </c>
      <c r="L590">
        <v>25</v>
      </c>
      <c r="N590" t="str">
        <f t="shared" si="27"/>
        <v>0</v>
      </c>
      <c r="O590">
        <v>25</v>
      </c>
      <c r="P590" t="s">
        <v>93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0</v>
      </c>
      <c r="Z590" t="b">
        <v>0</v>
      </c>
      <c r="AA590">
        <v>999</v>
      </c>
      <c r="AB590">
        <v>1</v>
      </c>
      <c r="AC590" t="s">
        <v>69</v>
      </c>
      <c r="AD590" t="b">
        <v>1</v>
      </c>
      <c r="AE590" t="b">
        <v>1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72</v>
      </c>
      <c r="AO590" t="s">
        <v>73</v>
      </c>
      <c r="AP590" t="b">
        <v>0</v>
      </c>
      <c r="AQ590" t="b">
        <v>0</v>
      </c>
      <c r="AR590" t="s">
        <v>74</v>
      </c>
      <c r="AS590" t="b">
        <v>0</v>
      </c>
      <c r="AT590" t="s">
        <v>90</v>
      </c>
      <c r="AU590" t="s">
        <v>61</v>
      </c>
      <c r="AX590" t="s">
        <v>568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212</v>
      </c>
      <c r="B591" t="s">
        <v>586</v>
      </c>
      <c r="C591">
        <v>1200370</v>
      </c>
      <c r="D591" t="s">
        <v>152</v>
      </c>
      <c r="E591" t="s">
        <v>152</v>
      </c>
      <c r="F591" t="s">
        <v>536</v>
      </c>
      <c r="G591" t="s">
        <v>594</v>
      </c>
      <c r="H591" t="str">
        <f>"09005"</f>
        <v>09005</v>
      </c>
      <c r="I591" t="s">
        <v>61</v>
      </c>
      <c r="K591" t="s">
        <v>62</v>
      </c>
      <c r="L591">
        <v>15</v>
      </c>
      <c r="M591" t="str">
        <f>"0"</f>
        <v>0</v>
      </c>
      <c r="N591" t="str">
        <f t="shared" si="27"/>
        <v>0</v>
      </c>
      <c r="O591">
        <v>15</v>
      </c>
      <c r="P591" t="s">
        <v>93</v>
      </c>
      <c r="Q591" t="s">
        <v>65</v>
      </c>
      <c r="R591" t="s">
        <v>65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0</v>
      </c>
      <c r="Z591" t="b">
        <v>0</v>
      </c>
      <c r="AA591">
        <v>999</v>
      </c>
      <c r="AB591">
        <v>1</v>
      </c>
      <c r="AC591" t="s">
        <v>69</v>
      </c>
      <c r="AD591" t="b">
        <v>1</v>
      </c>
      <c r="AE591" t="b">
        <v>1</v>
      </c>
      <c r="AF591" t="s">
        <v>70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72</v>
      </c>
      <c r="AO591" t="s">
        <v>73</v>
      </c>
      <c r="AP591" t="b">
        <v>0</v>
      </c>
      <c r="AQ591" t="b">
        <v>0</v>
      </c>
      <c r="AR591" t="s">
        <v>74</v>
      </c>
      <c r="AS591" t="b">
        <v>0</v>
      </c>
      <c r="AT591" t="s">
        <v>90</v>
      </c>
      <c r="AU591" t="s">
        <v>61</v>
      </c>
      <c r="AX591" t="s">
        <v>568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56</v>
      </c>
      <c r="B592" t="s">
        <v>595</v>
      </c>
      <c r="C592">
        <v>2003360</v>
      </c>
      <c r="D592" t="s">
        <v>132</v>
      </c>
      <c r="E592" t="s">
        <v>132</v>
      </c>
      <c r="F592" t="s">
        <v>120</v>
      </c>
      <c r="G592" t="s">
        <v>198</v>
      </c>
      <c r="H592">
        <v>25005</v>
      </c>
      <c r="I592" t="s">
        <v>61</v>
      </c>
      <c r="K592" t="s">
        <v>62</v>
      </c>
      <c r="L592">
        <v>30</v>
      </c>
      <c r="M592" t="str">
        <f>"0"</f>
        <v>0</v>
      </c>
      <c r="N592" t="str">
        <f t="shared" si="27"/>
        <v>0</v>
      </c>
      <c r="O592">
        <v>30</v>
      </c>
      <c r="P592" t="s">
        <v>93</v>
      </c>
      <c r="Q592" t="s">
        <v>64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0</v>
      </c>
      <c r="Z592" t="b">
        <v>0</v>
      </c>
      <c r="AA592">
        <v>999</v>
      </c>
      <c r="AB592">
        <v>1</v>
      </c>
      <c r="AC592" t="s">
        <v>69</v>
      </c>
      <c r="AD592" t="b">
        <v>1</v>
      </c>
      <c r="AE592" t="b">
        <v>1</v>
      </c>
      <c r="AF592" t="s">
        <v>70</v>
      </c>
      <c r="AG592" t="s">
        <v>61</v>
      </c>
      <c r="AH592" t="s">
        <v>61</v>
      </c>
      <c r="AI592" t="b">
        <v>1</v>
      </c>
      <c r="AJ592" t="s">
        <v>71</v>
      </c>
      <c r="AK592" t="s">
        <v>61</v>
      </c>
      <c r="AL592" t="s">
        <v>61</v>
      </c>
      <c r="AM592" t="s">
        <v>61</v>
      </c>
      <c r="AN592" t="s">
        <v>72</v>
      </c>
      <c r="AO592" t="s">
        <v>73</v>
      </c>
      <c r="AP592" t="b">
        <v>0</v>
      </c>
      <c r="AQ592" t="b">
        <v>0</v>
      </c>
      <c r="AR592" t="s">
        <v>74</v>
      </c>
      <c r="AS592" t="b">
        <v>0</v>
      </c>
      <c r="AT592" t="s">
        <v>90</v>
      </c>
      <c r="AU592" t="s">
        <v>61</v>
      </c>
      <c r="AX592" t="s">
        <v>568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56</v>
      </c>
      <c r="B593" t="s">
        <v>596</v>
      </c>
      <c r="C593">
        <v>2003370</v>
      </c>
      <c r="D593" t="s">
        <v>132</v>
      </c>
      <c r="E593" t="s">
        <v>132</v>
      </c>
      <c r="F593" t="s">
        <v>120</v>
      </c>
      <c r="G593" t="s">
        <v>198</v>
      </c>
      <c r="H593">
        <v>25005</v>
      </c>
      <c r="I593" t="s">
        <v>61</v>
      </c>
      <c r="K593" t="s">
        <v>62</v>
      </c>
      <c r="L593">
        <v>30</v>
      </c>
      <c r="M593" t="str">
        <f>"0"</f>
        <v>0</v>
      </c>
      <c r="N593" t="str">
        <f t="shared" si="27"/>
        <v>0</v>
      </c>
      <c r="O593">
        <v>30</v>
      </c>
      <c r="P593" t="s">
        <v>95</v>
      </c>
      <c r="Q593" t="s">
        <v>64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0</v>
      </c>
      <c r="Z593" t="b">
        <v>0</v>
      </c>
      <c r="AA593">
        <v>999</v>
      </c>
      <c r="AB593">
        <v>1</v>
      </c>
      <c r="AC593" t="s">
        <v>69</v>
      </c>
      <c r="AD593" t="b">
        <v>1</v>
      </c>
      <c r="AE593" t="b">
        <v>1</v>
      </c>
      <c r="AF593" t="s">
        <v>70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72</v>
      </c>
      <c r="AO593" t="s">
        <v>73</v>
      </c>
      <c r="AP593" t="b">
        <v>0</v>
      </c>
      <c r="AQ593" t="b">
        <v>0</v>
      </c>
      <c r="AR593" t="s">
        <v>74</v>
      </c>
      <c r="AS593" t="b">
        <v>0</v>
      </c>
      <c r="AT593" t="s">
        <v>90</v>
      </c>
      <c r="AU593" t="s">
        <v>61</v>
      </c>
      <c r="AX593" t="s">
        <v>568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212</v>
      </c>
      <c r="B594" t="s">
        <v>597</v>
      </c>
      <c r="C594">
        <v>1200380</v>
      </c>
      <c r="D594" t="s">
        <v>152</v>
      </c>
      <c r="E594" t="s">
        <v>152</v>
      </c>
      <c r="F594" t="s">
        <v>562</v>
      </c>
      <c r="G594" t="s">
        <v>198</v>
      </c>
      <c r="H594" t="str">
        <f>"09003"</f>
        <v>09003</v>
      </c>
      <c r="I594" t="s">
        <v>61</v>
      </c>
      <c r="K594" t="s">
        <v>62</v>
      </c>
      <c r="L594">
        <v>26</v>
      </c>
      <c r="N594" t="str">
        <f t="shared" si="27"/>
        <v>0</v>
      </c>
      <c r="O594">
        <v>26</v>
      </c>
      <c r="P594" t="s">
        <v>95</v>
      </c>
      <c r="Q594" t="s">
        <v>65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0</v>
      </c>
      <c r="Z594" t="b">
        <v>0</v>
      </c>
      <c r="AA594">
        <v>999</v>
      </c>
      <c r="AB594">
        <v>1</v>
      </c>
      <c r="AC594" t="s">
        <v>69</v>
      </c>
      <c r="AD594" t="b">
        <v>1</v>
      </c>
      <c r="AE594" t="b">
        <v>1</v>
      </c>
      <c r="AF594" t="s">
        <v>70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72</v>
      </c>
      <c r="AO594" t="s">
        <v>73</v>
      </c>
      <c r="AP594" t="b">
        <v>0</v>
      </c>
      <c r="AQ594" t="b">
        <v>0</v>
      </c>
      <c r="AR594" t="s">
        <v>74</v>
      </c>
      <c r="AS594" t="b">
        <v>0</v>
      </c>
      <c r="AT594" t="s">
        <v>90</v>
      </c>
      <c r="AU594" t="s">
        <v>61</v>
      </c>
      <c r="AX594" t="s">
        <v>568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212</v>
      </c>
      <c r="B595" t="s">
        <v>597</v>
      </c>
      <c r="C595">
        <v>1200380</v>
      </c>
      <c r="D595" t="s">
        <v>132</v>
      </c>
      <c r="E595" t="s">
        <v>132</v>
      </c>
      <c r="F595" t="s">
        <v>562</v>
      </c>
      <c r="G595" t="s">
        <v>585</v>
      </c>
      <c r="H595" t="str">
        <f>"09003"</f>
        <v>09003</v>
      </c>
      <c r="I595" t="s">
        <v>61</v>
      </c>
      <c r="K595" t="s">
        <v>62</v>
      </c>
      <c r="L595">
        <v>25</v>
      </c>
      <c r="M595" t="str">
        <f>"0"</f>
        <v>0</v>
      </c>
      <c r="N595" t="str">
        <f t="shared" si="27"/>
        <v>0</v>
      </c>
      <c r="O595">
        <v>25</v>
      </c>
      <c r="P595" t="s">
        <v>95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0</v>
      </c>
      <c r="Z595" t="b">
        <v>0</v>
      </c>
      <c r="AA595">
        <v>999</v>
      </c>
      <c r="AB595">
        <v>1</v>
      </c>
      <c r="AC595" t="s">
        <v>69</v>
      </c>
      <c r="AD595" t="b">
        <v>1</v>
      </c>
      <c r="AE595" t="b">
        <v>1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72</v>
      </c>
      <c r="AO595" t="s">
        <v>73</v>
      </c>
      <c r="AP595" t="b">
        <v>0</v>
      </c>
      <c r="AQ595" t="b">
        <v>0</v>
      </c>
      <c r="AR595" t="s">
        <v>74</v>
      </c>
      <c r="AS595" t="b">
        <v>0</v>
      </c>
      <c r="AT595" t="s">
        <v>90</v>
      </c>
      <c r="AU595" t="s">
        <v>61</v>
      </c>
      <c r="AX595" t="s">
        <v>568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212</v>
      </c>
      <c r="B596" t="s">
        <v>597</v>
      </c>
      <c r="C596">
        <v>1200380</v>
      </c>
      <c r="D596" t="s">
        <v>231</v>
      </c>
      <c r="E596" t="s">
        <v>231</v>
      </c>
      <c r="F596" t="s">
        <v>562</v>
      </c>
      <c r="G596" t="s">
        <v>587</v>
      </c>
      <c r="H596" t="str">
        <f>"09003"</f>
        <v>09003</v>
      </c>
      <c r="I596" t="s">
        <v>61</v>
      </c>
      <c r="K596" t="s">
        <v>62</v>
      </c>
      <c r="L596">
        <v>25</v>
      </c>
      <c r="N596" t="str">
        <f t="shared" si="27"/>
        <v>0</v>
      </c>
      <c r="O596">
        <v>25</v>
      </c>
      <c r="P596" t="s">
        <v>95</v>
      </c>
      <c r="Q596" t="s">
        <v>65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0</v>
      </c>
      <c r="Z596" t="b">
        <v>0</v>
      </c>
      <c r="AA596">
        <v>999</v>
      </c>
      <c r="AB596">
        <v>1</v>
      </c>
      <c r="AC596" t="s">
        <v>69</v>
      </c>
      <c r="AD596" t="b">
        <v>1</v>
      </c>
      <c r="AE596" t="b">
        <v>1</v>
      </c>
      <c r="AF596" t="s">
        <v>70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72</v>
      </c>
      <c r="AO596" t="s">
        <v>73</v>
      </c>
      <c r="AP596" t="b">
        <v>0</v>
      </c>
      <c r="AQ596" t="b">
        <v>0</v>
      </c>
      <c r="AR596" t="s">
        <v>74</v>
      </c>
      <c r="AS596" t="b">
        <v>0</v>
      </c>
      <c r="AT596" t="s">
        <v>90</v>
      </c>
      <c r="AU596" t="s">
        <v>61</v>
      </c>
      <c r="AX596" t="s">
        <v>568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212</v>
      </c>
      <c r="B597" t="s">
        <v>597</v>
      </c>
      <c r="C597">
        <v>1200380</v>
      </c>
      <c r="D597" t="s">
        <v>152</v>
      </c>
      <c r="E597" t="s">
        <v>152</v>
      </c>
      <c r="F597" t="s">
        <v>564</v>
      </c>
      <c r="G597" t="s">
        <v>588</v>
      </c>
      <c r="H597" t="str">
        <f>"09007"</f>
        <v>09007</v>
      </c>
      <c r="I597" t="s">
        <v>61</v>
      </c>
      <c r="K597" t="s">
        <v>62</v>
      </c>
      <c r="L597">
        <v>25</v>
      </c>
      <c r="N597" t="str">
        <f t="shared" si="27"/>
        <v>0</v>
      </c>
      <c r="O597">
        <v>25</v>
      </c>
      <c r="P597" t="s">
        <v>95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0</v>
      </c>
      <c r="Z597" t="b">
        <v>0</v>
      </c>
      <c r="AA597">
        <v>999</v>
      </c>
      <c r="AB597">
        <v>1</v>
      </c>
      <c r="AC597" t="s">
        <v>69</v>
      </c>
      <c r="AD597" t="b">
        <v>1</v>
      </c>
      <c r="AE597" t="b">
        <v>1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72</v>
      </c>
      <c r="AO597" t="s">
        <v>73</v>
      </c>
      <c r="AP597" t="b">
        <v>0</v>
      </c>
      <c r="AQ597" t="b">
        <v>0</v>
      </c>
      <c r="AR597" t="s">
        <v>74</v>
      </c>
      <c r="AS597" t="b">
        <v>0</v>
      </c>
      <c r="AT597" t="s">
        <v>90</v>
      </c>
      <c r="AU597" t="s">
        <v>61</v>
      </c>
      <c r="AX597" t="s">
        <v>568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212</v>
      </c>
      <c r="B598" t="s">
        <v>597</v>
      </c>
      <c r="C598">
        <v>1200380</v>
      </c>
      <c r="D598" t="s">
        <v>148</v>
      </c>
      <c r="E598" t="s">
        <v>148</v>
      </c>
      <c r="F598" t="s">
        <v>564</v>
      </c>
      <c r="G598" t="s">
        <v>589</v>
      </c>
      <c r="H598" t="str">
        <f>"09007"</f>
        <v>09007</v>
      </c>
      <c r="I598" t="s">
        <v>61</v>
      </c>
      <c r="K598" t="s">
        <v>62</v>
      </c>
      <c r="L598">
        <v>25</v>
      </c>
      <c r="M598" t="str">
        <f>"0"</f>
        <v>0</v>
      </c>
      <c r="N598" t="str">
        <f t="shared" si="27"/>
        <v>0</v>
      </c>
      <c r="O598">
        <v>25</v>
      </c>
      <c r="P598" t="s">
        <v>95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0</v>
      </c>
      <c r="Z598" t="b">
        <v>0</v>
      </c>
      <c r="AA598">
        <v>999</v>
      </c>
      <c r="AB598">
        <v>1</v>
      </c>
      <c r="AC598" t="s">
        <v>69</v>
      </c>
      <c r="AD598" t="b">
        <v>1</v>
      </c>
      <c r="AE598" t="b">
        <v>1</v>
      </c>
      <c r="AF598" t="s">
        <v>70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72</v>
      </c>
      <c r="AO598" t="s">
        <v>73</v>
      </c>
      <c r="AP598" t="b">
        <v>0</v>
      </c>
      <c r="AQ598" t="b">
        <v>0</v>
      </c>
      <c r="AR598" t="s">
        <v>74</v>
      </c>
      <c r="AS598" t="b">
        <v>0</v>
      </c>
      <c r="AT598" t="s">
        <v>90</v>
      </c>
      <c r="AU598" t="s">
        <v>61</v>
      </c>
      <c r="AX598" t="s">
        <v>568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212</v>
      </c>
      <c r="B599" t="s">
        <v>597</v>
      </c>
      <c r="C599">
        <v>1200380</v>
      </c>
      <c r="D599" t="s">
        <v>231</v>
      </c>
      <c r="E599" t="s">
        <v>231</v>
      </c>
      <c r="F599" t="s">
        <v>564</v>
      </c>
      <c r="G599" t="s">
        <v>590</v>
      </c>
      <c r="H599" t="str">
        <f>"09007"</f>
        <v>09007</v>
      </c>
      <c r="I599" t="s">
        <v>61</v>
      </c>
      <c r="K599" t="s">
        <v>62</v>
      </c>
      <c r="L599">
        <v>25</v>
      </c>
      <c r="M599" t="str">
        <f>"0"</f>
        <v>0</v>
      </c>
      <c r="N599" t="str">
        <f t="shared" si="27"/>
        <v>0</v>
      </c>
      <c r="O599">
        <v>25</v>
      </c>
      <c r="P599" t="s">
        <v>95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0</v>
      </c>
      <c r="Z599" t="b">
        <v>0</v>
      </c>
      <c r="AA599">
        <v>999</v>
      </c>
      <c r="AB599">
        <v>1</v>
      </c>
      <c r="AC599" t="s">
        <v>69</v>
      </c>
      <c r="AD599" t="b">
        <v>1</v>
      </c>
      <c r="AE599" t="b">
        <v>1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72</v>
      </c>
      <c r="AO599" t="s">
        <v>73</v>
      </c>
      <c r="AP599" t="b">
        <v>0</v>
      </c>
      <c r="AQ599" t="b">
        <v>0</v>
      </c>
      <c r="AR599" t="s">
        <v>74</v>
      </c>
      <c r="AS599" t="b">
        <v>0</v>
      </c>
      <c r="AT599" t="s">
        <v>90</v>
      </c>
      <c r="AU599" t="s">
        <v>61</v>
      </c>
      <c r="AX599" t="s">
        <v>568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212</v>
      </c>
      <c r="B600" t="s">
        <v>597</v>
      </c>
      <c r="C600">
        <v>1200380</v>
      </c>
      <c r="D600" t="s">
        <v>152</v>
      </c>
      <c r="E600" t="s">
        <v>152</v>
      </c>
      <c r="F600" t="s">
        <v>581</v>
      </c>
      <c r="G600" t="s">
        <v>591</v>
      </c>
      <c r="H600" t="str">
        <f>"03004"</f>
        <v>03004</v>
      </c>
      <c r="I600" t="s">
        <v>61</v>
      </c>
      <c r="K600" t="s">
        <v>62</v>
      </c>
      <c r="L600">
        <v>26</v>
      </c>
      <c r="N600" t="str">
        <f t="shared" si="27"/>
        <v>0</v>
      </c>
      <c r="O600">
        <v>26</v>
      </c>
      <c r="P600" t="s">
        <v>95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0</v>
      </c>
      <c r="Z600" t="b">
        <v>0</v>
      </c>
      <c r="AA600">
        <v>999</v>
      </c>
      <c r="AB600">
        <v>1</v>
      </c>
      <c r="AC600" t="s">
        <v>69</v>
      </c>
      <c r="AD600" t="b">
        <v>1</v>
      </c>
      <c r="AE600" t="b">
        <v>1</v>
      </c>
      <c r="AF600" t="s">
        <v>70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72</v>
      </c>
      <c r="AO600" t="s">
        <v>73</v>
      </c>
      <c r="AP600" t="b">
        <v>0</v>
      </c>
      <c r="AQ600" t="b">
        <v>0</v>
      </c>
      <c r="AR600" t="s">
        <v>74</v>
      </c>
      <c r="AS600" t="b">
        <v>0</v>
      </c>
      <c r="AT600" t="s">
        <v>90</v>
      </c>
      <c r="AU600" t="s">
        <v>61</v>
      </c>
      <c r="AX600" t="s">
        <v>568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212</v>
      </c>
      <c r="B601" t="s">
        <v>597</v>
      </c>
      <c r="C601">
        <v>1200380</v>
      </c>
      <c r="D601" t="s">
        <v>148</v>
      </c>
      <c r="E601" t="s">
        <v>148</v>
      </c>
      <c r="F601" t="s">
        <v>581</v>
      </c>
      <c r="G601" t="s">
        <v>592</v>
      </c>
      <c r="H601" t="str">
        <f>"03004"</f>
        <v>03004</v>
      </c>
      <c r="I601" t="s">
        <v>61</v>
      </c>
      <c r="K601" t="s">
        <v>62</v>
      </c>
      <c r="L601">
        <v>25</v>
      </c>
      <c r="M601" t="str">
        <f>"0"</f>
        <v>0</v>
      </c>
      <c r="N601" t="str">
        <f t="shared" si="27"/>
        <v>0</v>
      </c>
      <c r="O601">
        <v>25</v>
      </c>
      <c r="P601" t="s">
        <v>95</v>
      </c>
      <c r="Q601" t="s">
        <v>65</v>
      </c>
      <c r="R601" t="s">
        <v>65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0</v>
      </c>
      <c r="Z601" t="b">
        <v>0</v>
      </c>
      <c r="AA601">
        <v>999</v>
      </c>
      <c r="AB601">
        <v>1</v>
      </c>
      <c r="AC601" t="s">
        <v>69</v>
      </c>
      <c r="AD601" t="b">
        <v>1</v>
      </c>
      <c r="AE601" t="b">
        <v>1</v>
      </c>
      <c r="AF601" t="s">
        <v>70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72</v>
      </c>
      <c r="AO601" t="s">
        <v>73</v>
      </c>
      <c r="AP601" t="b">
        <v>0</v>
      </c>
      <c r="AQ601" t="b">
        <v>0</v>
      </c>
      <c r="AR601" t="s">
        <v>74</v>
      </c>
      <c r="AS601" t="b">
        <v>0</v>
      </c>
      <c r="AT601" t="s">
        <v>90</v>
      </c>
      <c r="AU601" t="s">
        <v>61</v>
      </c>
      <c r="AX601" t="s">
        <v>568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212</v>
      </c>
      <c r="B602" t="s">
        <v>597</v>
      </c>
      <c r="C602">
        <v>1200380</v>
      </c>
      <c r="D602" t="s">
        <v>231</v>
      </c>
      <c r="E602" t="s">
        <v>231</v>
      </c>
      <c r="F602" t="s">
        <v>581</v>
      </c>
      <c r="G602" t="s">
        <v>593</v>
      </c>
      <c r="H602" t="str">
        <f>"03004"</f>
        <v>03004</v>
      </c>
      <c r="I602" t="s">
        <v>61</v>
      </c>
      <c r="K602" t="s">
        <v>62</v>
      </c>
      <c r="L602">
        <v>25</v>
      </c>
      <c r="N602" t="str">
        <f t="shared" si="27"/>
        <v>0</v>
      </c>
      <c r="O602">
        <v>25</v>
      </c>
      <c r="P602" t="s">
        <v>95</v>
      </c>
      <c r="Q602" t="s">
        <v>65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0</v>
      </c>
      <c r="Z602" t="b">
        <v>0</v>
      </c>
      <c r="AA602">
        <v>999</v>
      </c>
      <c r="AB602">
        <v>1</v>
      </c>
      <c r="AC602" t="s">
        <v>69</v>
      </c>
      <c r="AD602" t="b">
        <v>1</v>
      </c>
      <c r="AE602" t="b">
        <v>1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72</v>
      </c>
      <c r="AO602" t="s">
        <v>73</v>
      </c>
      <c r="AP602" t="b">
        <v>0</v>
      </c>
      <c r="AQ602" t="b">
        <v>0</v>
      </c>
      <c r="AR602" t="s">
        <v>74</v>
      </c>
      <c r="AS602" t="b">
        <v>0</v>
      </c>
      <c r="AT602" t="s">
        <v>90</v>
      </c>
      <c r="AU602" t="s">
        <v>61</v>
      </c>
      <c r="AX602" t="s">
        <v>568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212</v>
      </c>
      <c r="B603" t="s">
        <v>597</v>
      </c>
      <c r="C603">
        <v>1200380</v>
      </c>
      <c r="D603" t="s">
        <v>152</v>
      </c>
      <c r="E603" t="s">
        <v>152</v>
      </c>
      <c r="F603" t="s">
        <v>536</v>
      </c>
      <c r="G603" t="s">
        <v>594</v>
      </c>
      <c r="H603" t="str">
        <f>"09005"</f>
        <v>09005</v>
      </c>
      <c r="I603" t="s">
        <v>61</v>
      </c>
      <c r="K603" t="s">
        <v>62</v>
      </c>
      <c r="L603">
        <v>15</v>
      </c>
      <c r="N603" t="str">
        <f t="shared" si="27"/>
        <v>0</v>
      </c>
      <c r="O603">
        <v>15</v>
      </c>
      <c r="P603" t="s">
        <v>95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0</v>
      </c>
      <c r="Z603" t="b">
        <v>0</v>
      </c>
      <c r="AA603">
        <v>999</v>
      </c>
      <c r="AB603">
        <v>1</v>
      </c>
      <c r="AC603" t="s">
        <v>69</v>
      </c>
      <c r="AD603" t="b">
        <v>1</v>
      </c>
      <c r="AE603" t="b">
        <v>1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72</v>
      </c>
      <c r="AO603" t="s">
        <v>73</v>
      </c>
      <c r="AP603" t="b">
        <v>0</v>
      </c>
      <c r="AQ603" t="b">
        <v>0</v>
      </c>
      <c r="AR603" t="s">
        <v>74</v>
      </c>
      <c r="AS603" t="b">
        <v>0</v>
      </c>
      <c r="AT603" t="s">
        <v>90</v>
      </c>
      <c r="AU603" t="s">
        <v>61</v>
      </c>
      <c r="AX603" t="s">
        <v>568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227</v>
      </c>
      <c r="B604" t="s">
        <v>598</v>
      </c>
      <c r="C604" t="str">
        <f>"0109330"</f>
        <v>0109330</v>
      </c>
      <c r="D604" t="s">
        <v>83</v>
      </c>
      <c r="E604" t="s">
        <v>83</v>
      </c>
      <c r="F604" t="s">
        <v>233</v>
      </c>
      <c r="G604" t="s">
        <v>80</v>
      </c>
      <c r="H604">
        <v>29001</v>
      </c>
      <c r="I604" t="s">
        <v>61</v>
      </c>
      <c r="K604" t="s">
        <v>62</v>
      </c>
      <c r="L604">
        <v>1</v>
      </c>
      <c r="N604" t="str">
        <f t="shared" si="27"/>
        <v>0</v>
      </c>
      <c r="O604">
        <v>1</v>
      </c>
      <c r="P604" t="s">
        <v>63</v>
      </c>
      <c r="Q604" t="s">
        <v>64</v>
      </c>
      <c r="R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71</v>
      </c>
      <c r="AK604" t="s">
        <v>61</v>
      </c>
      <c r="AL604" t="s">
        <v>61</v>
      </c>
      <c r="AM604" t="s">
        <v>61</v>
      </c>
      <c r="AN604" t="s">
        <v>72</v>
      </c>
      <c r="AO604" t="s">
        <v>73</v>
      </c>
      <c r="AP604" t="b">
        <v>0</v>
      </c>
      <c r="AQ604" t="b">
        <v>0</v>
      </c>
      <c r="AR604" t="s">
        <v>74</v>
      </c>
      <c r="AS604" t="b">
        <v>0</v>
      </c>
      <c r="AT604" t="s">
        <v>90</v>
      </c>
      <c r="AU604" t="s">
        <v>61</v>
      </c>
      <c r="AX604" t="s">
        <v>568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227</v>
      </c>
      <c r="B605" t="s">
        <v>598</v>
      </c>
      <c r="C605" t="str">
        <f>"0109330"</f>
        <v>0109330</v>
      </c>
      <c r="D605" t="s">
        <v>75</v>
      </c>
      <c r="E605" t="s">
        <v>75</v>
      </c>
      <c r="F605" t="s">
        <v>233</v>
      </c>
      <c r="G605" t="s">
        <v>399</v>
      </c>
      <c r="H605">
        <v>29001</v>
      </c>
      <c r="I605" t="s">
        <v>61</v>
      </c>
      <c r="K605" t="s">
        <v>62</v>
      </c>
      <c r="L605">
        <v>1</v>
      </c>
      <c r="N605" t="str">
        <f t="shared" si="27"/>
        <v>0</v>
      </c>
      <c r="O605">
        <v>1</v>
      </c>
      <c r="P605" t="s">
        <v>63</v>
      </c>
      <c r="Q605" t="s">
        <v>64</v>
      </c>
      <c r="R605" t="s">
        <v>65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71</v>
      </c>
      <c r="AK605" t="s">
        <v>61</v>
      </c>
      <c r="AL605" t="s">
        <v>61</v>
      </c>
      <c r="AM605" t="s">
        <v>61</v>
      </c>
      <c r="AN605" t="s">
        <v>72</v>
      </c>
      <c r="AO605" t="s">
        <v>73</v>
      </c>
      <c r="AP605" t="b">
        <v>0</v>
      </c>
      <c r="AQ605" t="b">
        <v>0</v>
      </c>
      <c r="AR605" t="s">
        <v>74</v>
      </c>
      <c r="AS605" t="b">
        <v>0</v>
      </c>
      <c r="AT605" t="s">
        <v>90</v>
      </c>
      <c r="AU605" t="s">
        <v>61</v>
      </c>
      <c r="AX605" t="s">
        <v>568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100</v>
      </c>
      <c r="B606" t="s">
        <v>111</v>
      </c>
      <c r="C606" t="s">
        <v>112</v>
      </c>
      <c r="D606" t="s">
        <v>132</v>
      </c>
      <c r="E606" t="s">
        <v>132</v>
      </c>
      <c r="F606" t="s">
        <v>103</v>
      </c>
      <c r="G606" t="s">
        <v>80</v>
      </c>
      <c r="H606">
        <v>19051</v>
      </c>
      <c r="I606" t="s">
        <v>61</v>
      </c>
      <c r="K606" t="s">
        <v>62</v>
      </c>
      <c r="L606">
        <v>7</v>
      </c>
      <c r="N606" t="str">
        <f t="shared" si="27"/>
        <v>0</v>
      </c>
      <c r="O606">
        <v>7</v>
      </c>
      <c r="P606" t="s">
        <v>63</v>
      </c>
      <c r="Q606" t="s">
        <v>64</v>
      </c>
      <c r="R606" t="s">
        <v>65</v>
      </c>
      <c r="S606" t="s">
        <v>66</v>
      </c>
      <c r="T606" t="s">
        <v>67</v>
      </c>
      <c r="U606" t="s">
        <v>68</v>
      </c>
      <c r="V606" t="s">
        <v>68</v>
      </c>
      <c r="X606" t="b">
        <v>0</v>
      </c>
      <c r="Y606" t="b">
        <v>0</v>
      </c>
      <c r="Z606" t="b">
        <v>0</v>
      </c>
      <c r="AA606">
        <v>999</v>
      </c>
      <c r="AB606">
        <v>1</v>
      </c>
      <c r="AC606" t="s">
        <v>69</v>
      </c>
      <c r="AD606" t="b">
        <v>1</v>
      </c>
      <c r="AE606" t="b">
        <v>1</v>
      </c>
      <c r="AF606" t="s">
        <v>70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72</v>
      </c>
      <c r="AO606" t="s">
        <v>81</v>
      </c>
      <c r="AP606" t="b">
        <v>0</v>
      </c>
      <c r="AQ606" t="b">
        <v>0</v>
      </c>
      <c r="AR606" t="s">
        <v>74</v>
      </c>
      <c r="AS606" t="b">
        <v>0</v>
      </c>
      <c r="AT606" t="s">
        <v>90</v>
      </c>
      <c r="AU606" t="s">
        <v>61</v>
      </c>
      <c r="AX606" t="s">
        <v>568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208</v>
      </c>
      <c r="B607" t="s">
        <v>372</v>
      </c>
      <c r="C607" t="str">
        <f>"0703340"</f>
        <v>0703340</v>
      </c>
      <c r="D607" t="s">
        <v>148</v>
      </c>
      <c r="E607" t="s">
        <v>148</v>
      </c>
      <c r="F607" t="s">
        <v>210</v>
      </c>
      <c r="G607" t="s">
        <v>80</v>
      </c>
      <c r="H607">
        <v>10003</v>
      </c>
      <c r="I607" t="s">
        <v>61</v>
      </c>
      <c r="K607" t="s">
        <v>62</v>
      </c>
      <c r="L607">
        <v>1</v>
      </c>
      <c r="N607" t="str">
        <f t="shared" si="27"/>
        <v>0</v>
      </c>
      <c r="O607">
        <v>1</v>
      </c>
      <c r="P607" t="s">
        <v>63</v>
      </c>
      <c r="Q607" t="s">
        <v>64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103</v>
      </c>
      <c r="AB607">
        <v>230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71</v>
      </c>
      <c r="AK607" t="s">
        <v>61</v>
      </c>
      <c r="AL607" t="s">
        <v>61</v>
      </c>
      <c r="AM607" t="s">
        <v>61</v>
      </c>
      <c r="AN607" t="s">
        <v>72</v>
      </c>
      <c r="AO607" t="s">
        <v>73</v>
      </c>
      <c r="AP607" t="b">
        <v>0</v>
      </c>
      <c r="AQ607" t="b">
        <v>0</v>
      </c>
      <c r="AR607" t="s">
        <v>74</v>
      </c>
      <c r="AS607" t="b">
        <v>0</v>
      </c>
      <c r="AT607" t="s">
        <v>90</v>
      </c>
      <c r="AU607" t="s">
        <v>61</v>
      </c>
      <c r="AX607" t="s">
        <v>568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208</v>
      </c>
      <c r="B608" t="s">
        <v>373</v>
      </c>
      <c r="C608" t="str">
        <f>"0703350"</f>
        <v>0703350</v>
      </c>
      <c r="D608" t="s">
        <v>75</v>
      </c>
      <c r="E608" t="s">
        <v>75</v>
      </c>
      <c r="F608" t="s">
        <v>210</v>
      </c>
      <c r="G608" t="s">
        <v>80</v>
      </c>
      <c r="H608">
        <v>10003</v>
      </c>
      <c r="I608" t="s">
        <v>61</v>
      </c>
      <c r="K608" t="s">
        <v>62</v>
      </c>
      <c r="L608">
        <v>1</v>
      </c>
      <c r="N608" t="str">
        <f t="shared" si="27"/>
        <v>0</v>
      </c>
      <c r="O608">
        <v>1</v>
      </c>
      <c r="P608" t="s">
        <v>63</v>
      </c>
      <c r="Q608" t="s">
        <v>64</v>
      </c>
      <c r="R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71</v>
      </c>
      <c r="AK608" t="s">
        <v>61</v>
      </c>
      <c r="AL608" t="s">
        <v>61</v>
      </c>
      <c r="AM608" t="s">
        <v>61</v>
      </c>
      <c r="AN608" t="s">
        <v>72</v>
      </c>
      <c r="AO608" t="s">
        <v>73</v>
      </c>
      <c r="AP608" t="b">
        <v>0</v>
      </c>
      <c r="AQ608" t="b">
        <v>0</v>
      </c>
      <c r="AR608" t="s">
        <v>74</v>
      </c>
      <c r="AS608" t="b">
        <v>0</v>
      </c>
      <c r="AT608" t="s">
        <v>90</v>
      </c>
      <c r="AU608" t="s">
        <v>61</v>
      </c>
      <c r="AX608" t="s">
        <v>568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212</v>
      </c>
      <c r="B609" t="s">
        <v>570</v>
      </c>
      <c r="C609">
        <v>1200315</v>
      </c>
      <c r="D609" t="s">
        <v>132</v>
      </c>
      <c r="E609" t="s">
        <v>132</v>
      </c>
      <c r="F609" t="s">
        <v>536</v>
      </c>
      <c r="G609" t="s">
        <v>599</v>
      </c>
      <c r="H609" t="str">
        <f>"09008"</f>
        <v>09008</v>
      </c>
      <c r="I609" t="s">
        <v>61</v>
      </c>
      <c r="K609" t="s">
        <v>62</v>
      </c>
      <c r="L609">
        <v>10</v>
      </c>
      <c r="N609" t="str">
        <f t="shared" si="27"/>
        <v>0</v>
      </c>
      <c r="O609">
        <v>10</v>
      </c>
      <c r="P609" t="s">
        <v>63</v>
      </c>
      <c r="Q609" t="s">
        <v>65</v>
      </c>
      <c r="R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0</v>
      </c>
      <c r="Y609" t="b">
        <v>0</v>
      </c>
      <c r="Z609" t="b">
        <v>0</v>
      </c>
      <c r="AA609">
        <v>103</v>
      </c>
      <c r="AB609">
        <v>150</v>
      </c>
      <c r="AC609" t="s">
        <v>600</v>
      </c>
      <c r="AD609" t="b">
        <v>0</v>
      </c>
      <c r="AE609" t="b">
        <v>1</v>
      </c>
      <c r="AF609" t="s">
        <v>70</v>
      </c>
      <c r="AG609" t="s">
        <v>61</v>
      </c>
      <c r="AH609" t="s">
        <v>61</v>
      </c>
      <c r="AI609" t="b">
        <v>0</v>
      </c>
      <c r="AJ609" t="s">
        <v>61</v>
      </c>
      <c r="AK609" t="s">
        <v>61</v>
      </c>
      <c r="AL609" t="s">
        <v>61</v>
      </c>
      <c r="AM609" t="s">
        <v>61</v>
      </c>
      <c r="AN609" t="s">
        <v>86</v>
      </c>
      <c r="AO609" t="s">
        <v>73</v>
      </c>
      <c r="AP609" t="b">
        <v>0</v>
      </c>
      <c r="AQ609" t="b">
        <v>0</v>
      </c>
      <c r="AR609" t="s">
        <v>74</v>
      </c>
      <c r="AS609" t="b">
        <v>0</v>
      </c>
      <c r="AT609" t="s">
        <v>272</v>
      </c>
      <c r="AU609" t="s">
        <v>61</v>
      </c>
      <c r="AX609" t="s">
        <v>568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212</v>
      </c>
      <c r="B610" t="s">
        <v>561</v>
      </c>
      <c r="C610">
        <v>1200370</v>
      </c>
      <c r="D610" t="s">
        <v>231</v>
      </c>
      <c r="E610" t="s">
        <v>231</v>
      </c>
      <c r="F610" t="s">
        <v>536</v>
      </c>
      <c r="G610" t="s">
        <v>601</v>
      </c>
      <c r="H610" t="str">
        <f>"03004"</f>
        <v>03004</v>
      </c>
      <c r="I610" t="s">
        <v>61</v>
      </c>
      <c r="K610" t="s">
        <v>62</v>
      </c>
      <c r="L610">
        <v>4</v>
      </c>
      <c r="N610" t="str">
        <f t="shared" si="27"/>
        <v>0</v>
      </c>
      <c r="O610">
        <v>4</v>
      </c>
      <c r="P610" t="s">
        <v>93</v>
      </c>
      <c r="Q610" t="s">
        <v>65</v>
      </c>
      <c r="R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0</v>
      </c>
      <c r="Y610" t="b">
        <v>0</v>
      </c>
      <c r="Z610" t="b">
        <v>0</v>
      </c>
      <c r="AA610">
        <v>103</v>
      </c>
      <c r="AB610">
        <v>150</v>
      </c>
      <c r="AC610" t="s">
        <v>600</v>
      </c>
      <c r="AD610" t="b">
        <v>0</v>
      </c>
      <c r="AE610" t="b">
        <v>1</v>
      </c>
      <c r="AF610" t="s">
        <v>70</v>
      </c>
      <c r="AG610" t="s">
        <v>61</v>
      </c>
      <c r="AH610" t="s">
        <v>61</v>
      </c>
      <c r="AI610" t="b">
        <v>0</v>
      </c>
      <c r="AJ610" t="s">
        <v>61</v>
      </c>
      <c r="AK610" t="s">
        <v>61</v>
      </c>
      <c r="AL610" t="s">
        <v>61</v>
      </c>
      <c r="AM610" t="s">
        <v>61</v>
      </c>
      <c r="AN610" t="s">
        <v>86</v>
      </c>
      <c r="AO610" t="s">
        <v>73</v>
      </c>
      <c r="AP610" t="b">
        <v>0</v>
      </c>
      <c r="AQ610" t="b">
        <v>0</v>
      </c>
      <c r="AR610" t="s">
        <v>74</v>
      </c>
      <c r="AS610" t="b">
        <v>0</v>
      </c>
      <c r="AT610" t="s">
        <v>272</v>
      </c>
      <c r="AU610" t="s">
        <v>61</v>
      </c>
      <c r="AX610" t="s">
        <v>568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182</v>
      </c>
      <c r="B611" t="s">
        <v>269</v>
      </c>
      <c r="C611">
        <v>1000410</v>
      </c>
      <c r="D611" t="s">
        <v>152</v>
      </c>
      <c r="E611" t="s">
        <v>58</v>
      </c>
      <c r="F611" t="s">
        <v>602</v>
      </c>
      <c r="G611" t="s">
        <v>603</v>
      </c>
      <c r="H611" t="s">
        <v>604</v>
      </c>
      <c r="I611" t="s">
        <v>61</v>
      </c>
      <c r="K611" t="s">
        <v>605</v>
      </c>
      <c r="L611">
        <v>12</v>
      </c>
      <c r="N611" t="str">
        <f t="shared" si="27"/>
        <v>0</v>
      </c>
      <c r="O611">
        <v>12</v>
      </c>
      <c r="P611" t="s">
        <v>63</v>
      </c>
      <c r="Q611" t="s">
        <v>65</v>
      </c>
      <c r="R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0</v>
      </c>
      <c r="Y611" t="b">
        <v>0</v>
      </c>
      <c r="Z611" t="b">
        <v>0</v>
      </c>
      <c r="AA611">
        <v>103</v>
      </c>
      <c r="AB611">
        <v>184</v>
      </c>
      <c r="AC611" t="s">
        <v>600</v>
      </c>
      <c r="AD611" t="b">
        <v>0</v>
      </c>
      <c r="AE611" t="b">
        <v>1</v>
      </c>
      <c r="AF611" t="s">
        <v>70</v>
      </c>
      <c r="AG611" t="s">
        <v>61</v>
      </c>
      <c r="AH611" t="s">
        <v>61</v>
      </c>
      <c r="AI611" t="b">
        <v>0</v>
      </c>
      <c r="AJ611" t="s">
        <v>61</v>
      </c>
      <c r="AK611" t="s">
        <v>61</v>
      </c>
      <c r="AL611" t="s">
        <v>61</v>
      </c>
      <c r="AM611" t="s">
        <v>61</v>
      </c>
      <c r="AN611" t="s">
        <v>72</v>
      </c>
      <c r="AO611" t="s">
        <v>73</v>
      </c>
      <c r="AP611" t="b">
        <v>0</v>
      </c>
      <c r="AQ611" t="b">
        <v>0</v>
      </c>
      <c r="AR611" t="s">
        <v>195</v>
      </c>
      <c r="AS611" t="b">
        <v>0</v>
      </c>
      <c r="AT611" t="s">
        <v>272</v>
      </c>
      <c r="AU611" t="s">
        <v>61</v>
      </c>
      <c r="AX611" t="s">
        <v>568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299</v>
      </c>
      <c r="B612" t="s">
        <v>300</v>
      </c>
      <c r="C612">
        <v>2109310</v>
      </c>
      <c r="D612" t="s">
        <v>58</v>
      </c>
      <c r="E612" t="s">
        <v>58</v>
      </c>
      <c r="F612" t="s">
        <v>602</v>
      </c>
      <c r="G612" t="s">
        <v>606</v>
      </c>
      <c r="H612">
        <v>25061</v>
      </c>
      <c r="I612" t="s">
        <v>61</v>
      </c>
      <c r="K612" t="s">
        <v>607</v>
      </c>
      <c r="L612">
        <v>4</v>
      </c>
      <c r="N612" t="str">
        <f t="shared" si="27"/>
        <v>0</v>
      </c>
      <c r="O612">
        <v>4</v>
      </c>
      <c r="P612" t="s">
        <v>93</v>
      </c>
      <c r="Q612" t="s">
        <v>65</v>
      </c>
      <c r="R612" t="s">
        <v>65</v>
      </c>
      <c r="S612" t="s">
        <v>66</v>
      </c>
      <c r="T612" t="s">
        <v>67</v>
      </c>
      <c r="U612" t="s">
        <v>68</v>
      </c>
      <c r="V612" t="s">
        <v>68</v>
      </c>
      <c r="X612" t="b">
        <v>0</v>
      </c>
      <c r="Y612" t="b">
        <v>0</v>
      </c>
      <c r="Z612" t="b">
        <v>0</v>
      </c>
      <c r="AA612">
        <v>103</v>
      </c>
      <c r="AB612">
        <v>138</v>
      </c>
      <c r="AC612" t="s">
        <v>600</v>
      </c>
      <c r="AD612" t="b">
        <v>0</v>
      </c>
      <c r="AE612" t="b">
        <v>1</v>
      </c>
      <c r="AF612" t="s">
        <v>70</v>
      </c>
      <c r="AG612" t="s">
        <v>61</v>
      </c>
      <c r="AH612" t="s">
        <v>61</v>
      </c>
      <c r="AI612" t="b">
        <v>0</v>
      </c>
      <c r="AJ612" t="s">
        <v>61</v>
      </c>
      <c r="AK612" t="s">
        <v>61</v>
      </c>
      <c r="AL612" t="s">
        <v>61</v>
      </c>
      <c r="AM612" t="s">
        <v>61</v>
      </c>
      <c r="AN612" t="s">
        <v>72</v>
      </c>
      <c r="AO612" t="s">
        <v>73</v>
      </c>
      <c r="AP612" t="b">
        <v>0</v>
      </c>
      <c r="AQ612" t="b">
        <v>0</v>
      </c>
      <c r="AR612" t="s">
        <v>74</v>
      </c>
      <c r="AS612" t="b">
        <v>0</v>
      </c>
      <c r="AT612" t="s">
        <v>272</v>
      </c>
      <c r="AU612" t="s">
        <v>61</v>
      </c>
      <c r="AX612" t="s">
        <v>568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182</v>
      </c>
      <c r="B613" t="s">
        <v>184</v>
      </c>
      <c r="C613">
        <v>1001340</v>
      </c>
      <c r="D613" t="s">
        <v>148</v>
      </c>
      <c r="E613" t="s">
        <v>148</v>
      </c>
      <c r="F613" t="s">
        <v>602</v>
      </c>
      <c r="G613" t="s">
        <v>608</v>
      </c>
      <c r="H613">
        <v>25060</v>
      </c>
      <c r="I613" t="s">
        <v>61</v>
      </c>
      <c r="K613" t="s">
        <v>607</v>
      </c>
      <c r="L613">
        <v>4</v>
      </c>
      <c r="N613" t="str">
        <f t="shared" si="27"/>
        <v>0</v>
      </c>
      <c r="O613">
        <v>4</v>
      </c>
      <c r="P613" t="s">
        <v>63</v>
      </c>
      <c r="Q613" t="s">
        <v>65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0</v>
      </c>
      <c r="Y613" t="b">
        <v>0</v>
      </c>
      <c r="Z613" t="b">
        <v>0</v>
      </c>
      <c r="AA613">
        <v>103</v>
      </c>
      <c r="AB613">
        <v>138</v>
      </c>
      <c r="AC613" t="s">
        <v>600</v>
      </c>
      <c r="AD613" t="b">
        <v>0</v>
      </c>
      <c r="AE613" t="b">
        <v>1</v>
      </c>
      <c r="AF613" t="s">
        <v>70</v>
      </c>
      <c r="AG613" t="s">
        <v>61</v>
      </c>
      <c r="AH613" t="s">
        <v>61</v>
      </c>
      <c r="AI613" t="b">
        <v>0</v>
      </c>
      <c r="AJ613" t="s">
        <v>61</v>
      </c>
      <c r="AK613" t="s">
        <v>61</v>
      </c>
      <c r="AL613" t="s">
        <v>61</v>
      </c>
      <c r="AM613" t="s">
        <v>61</v>
      </c>
      <c r="AN613" t="s">
        <v>72</v>
      </c>
      <c r="AO613" t="s">
        <v>73</v>
      </c>
      <c r="AP613" t="b">
        <v>0</v>
      </c>
      <c r="AQ613" t="b">
        <v>0</v>
      </c>
      <c r="AR613" t="s">
        <v>74</v>
      </c>
      <c r="AS613" t="b">
        <v>0</v>
      </c>
      <c r="AT613" t="s">
        <v>272</v>
      </c>
      <c r="AU613" t="s">
        <v>61</v>
      </c>
      <c r="AX613" t="s">
        <v>568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182</v>
      </c>
      <c r="B614" t="s">
        <v>376</v>
      </c>
      <c r="C614">
        <v>1000410</v>
      </c>
      <c r="D614" t="s">
        <v>148</v>
      </c>
      <c r="E614" t="s">
        <v>132</v>
      </c>
      <c r="F614" t="s">
        <v>602</v>
      </c>
      <c r="G614" t="s">
        <v>609</v>
      </c>
      <c r="H614">
        <v>13005</v>
      </c>
      <c r="I614" t="s">
        <v>61</v>
      </c>
      <c r="K614" t="s">
        <v>605</v>
      </c>
      <c r="L614">
        <v>10</v>
      </c>
      <c r="N614" t="str">
        <f t="shared" si="27"/>
        <v>0</v>
      </c>
      <c r="O614">
        <v>10</v>
      </c>
      <c r="P614" t="s">
        <v>63</v>
      </c>
      <c r="Q614" t="s">
        <v>65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0</v>
      </c>
      <c r="Y614" t="b">
        <v>0</v>
      </c>
      <c r="Z614" t="b">
        <v>0</v>
      </c>
      <c r="AA614">
        <v>103</v>
      </c>
      <c r="AB614">
        <v>184</v>
      </c>
      <c r="AC614" t="s">
        <v>600</v>
      </c>
      <c r="AD614" t="b">
        <v>0</v>
      </c>
      <c r="AE614" t="b">
        <v>1</v>
      </c>
      <c r="AF614" t="s">
        <v>70</v>
      </c>
      <c r="AG614" t="s">
        <v>61</v>
      </c>
      <c r="AH614" t="s">
        <v>61</v>
      </c>
      <c r="AI614" t="b">
        <v>0</v>
      </c>
      <c r="AJ614" t="s">
        <v>61</v>
      </c>
      <c r="AK614" t="s">
        <v>61</v>
      </c>
      <c r="AL614" t="s">
        <v>61</v>
      </c>
      <c r="AM614" t="s">
        <v>61</v>
      </c>
      <c r="AN614" t="s">
        <v>72</v>
      </c>
      <c r="AO614" t="s">
        <v>73</v>
      </c>
      <c r="AP614" t="b">
        <v>0</v>
      </c>
      <c r="AQ614" t="b">
        <v>0</v>
      </c>
      <c r="AR614" t="s">
        <v>195</v>
      </c>
      <c r="AS614" t="b">
        <v>0</v>
      </c>
      <c r="AT614" t="s">
        <v>272</v>
      </c>
      <c r="AU614" t="s">
        <v>61</v>
      </c>
      <c r="AX614" t="s">
        <v>568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182</v>
      </c>
      <c r="B615" t="s">
        <v>184</v>
      </c>
      <c r="C615">
        <v>1001340</v>
      </c>
      <c r="D615" t="s">
        <v>132</v>
      </c>
      <c r="E615" t="s">
        <v>132</v>
      </c>
      <c r="F615" t="s">
        <v>602</v>
      </c>
      <c r="G615" t="s">
        <v>610</v>
      </c>
      <c r="H615">
        <v>25060</v>
      </c>
      <c r="I615" t="s">
        <v>61</v>
      </c>
      <c r="K615" t="s">
        <v>607</v>
      </c>
      <c r="L615">
        <v>5</v>
      </c>
      <c r="N615" t="str">
        <f t="shared" si="27"/>
        <v>0</v>
      </c>
      <c r="O615">
        <v>5</v>
      </c>
      <c r="P615" t="s">
        <v>63</v>
      </c>
      <c r="Q615" t="s">
        <v>65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0</v>
      </c>
      <c r="Y615" t="b">
        <v>0</v>
      </c>
      <c r="Z615" t="b">
        <v>0</v>
      </c>
      <c r="AA615">
        <v>103</v>
      </c>
      <c r="AB615">
        <v>138</v>
      </c>
      <c r="AC615" t="s">
        <v>600</v>
      </c>
      <c r="AD615" t="b">
        <v>0</v>
      </c>
      <c r="AE615" t="b">
        <v>1</v>
      </c>
      <c r="AF615" t="s">
        <v>70</v>
      </c>
      <c r="AG615" t="s">
        <v>61</v>
      </c>
      <c r="AH615" t="s">
        <v>61</v>
      </c>
      <c r="AI615" t="b">
        <v>0</v>
      </c>
      <c r="AJ615" t="s">
        <v>61</v>
      </c>
      <c r="AK615" t="s">
        <v>61</v>
      </c>
      <c r="AL615" t="s">
        <v>61</v>
      </c>
      <c r="AM615" t="s">
        <v>61</v>
      </c>
      <c r="AN615" t="s">
        <v>72</v>
      </c>
      <c r="AO615" t="s">
        <v>73</v>
      </c>
      <c r="AP615" t="b">
        <v>0</v>
      </c>
      <c r="AQ615" t="b">
        <v>0</v>
      </c>
      <c r="AR615" t="s">
        <v>74</v>
      </c>
      <c r="AS615" t="b">
        <v>0</v>
      </c>
      <c r="AT615" t="s">
        <v>272</v>
      </c>
      <c r="AU615" t="s">
        <v>61</v>
      </c>
      <c r="AX615" t="s">
        <v>568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182</v>
      </c>
      <c r="B616" t="s">
        <v>184</v>
      </c>
      <c r="C616">
        <v>1001340</v>
      </c>
      <c r="D616" t="s">
        <v>75</v>
      </c>
      <c r="E616" t="s">
        <v>75</v>
      </c>
      <c r="F616" t="s">
        <v>602</v>
      </c>
      <c r="G616" t="s">
        <v>611</v>
      </c>
      <c r="H616">
        <v>25060</v>
      </c>
      <c r="I616" t="s">
        <v>61</v>
      </c>
      <c r="K616" t="s">
        <v>62</v>
      </c>
      <c r="L616">
        <v>3</v>
      </c>
      <c r="N616" t="str">
        <f t="shared" si="27"/>
        <v>0</v>
      </c>
      <c r="O616">
        <v>3</v>
      </c>
      <c r="P616" t="s">
        <v>63</v>
      </c>
      <c r="Q616" t="s">
        <v>65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0</v>
      </c>
      <c r="Y616" t="b">
        <v>0</v>
      </c>
      <c r="Z616" t="b">
        <v>0</v>
      </c>
      <c r="AA616">
        <v>103</v>
      </c>
      <c r="AB616">
        <v>202</v>
      </c>
      <c r="AC616" t="s">
        <v>600</v>
      </c>
      <c r="AD616" t="b">
        <v>0</v>
      </c>
      <c r="AE616" t="b">
        <v>1</v>
      </c>
      <c r="AF616" t="s">
        <v>70</v>
      </c>
      <c r="AG616" t="s">
        <v>61</v>
      </c>
      <c r="AH616" t="s">
        <v>61</v>
      </c>
      <c r="AI616" t="b">
        <v>0</v>
      </c>
      <c r="AJ616" t="s">
        <v>61</v>
      </c>
      <c r="AK616" t="s">
        <v>61</v>
      </c>
      <c r="AL616" t="s">
        <v>61</v>
      </c>
      <c r="AM616" t="s">
        <v>61</v>
      </c>
      <c r="AN616" t="s">
        <v>72</v>
      </c>
      <c r="AO616" t="s">
        <v>73</v>
      </c>
      <c r="AP616" t="b">
        <v>0</v>
      </c>
      <c r="AQ616" t="b">
        <v>0</v>
      </c>
      <c r="AR616" t="s">
        <v>74</v>
      </c>
      <c r="AS616" t="b">
        <v>0</v>
      </c>
      <c r="AT616" t="s">
        <v>272</v>
      </c>
      <c r="AU616" t="s">
        <v>61</v>
      </c>
      <c r="AX616" t="s">
        <v>568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182</v>
      </c>
      <c r="B617" t="s">
        <v>184</v>
      </c>
      <c r="C617">
        <v>1001340</v>
      </c>
      <c r="D617" t="s">
        <v>231</v>
      </c>
      <c r="E617" t="s">
        <v>231</v>
      </c>
      <c r="F617" t="s">
        <v>602</v>
      </c>
      <c r="G617" t="s">
        <v>612</v>
      </c>
      <c r="H617">
        <v>25060</v>
      </c>
      <c r="I617" t="s">
        <v>61</v>
      </c>
      <c r="K617" t="s">
        <v>62</v>
      </c>
      <c r="L617">
        <v>5</v>
      </c>
      <c r="N617" t="str">
        <f t="shared" si="27"/>
        <v>0</v>
      </c>
      <c r="O617">
        <v>5</v>
      </c>
      <c r="P617" t="s">
        <v>63</v>
      </c>
      <c r="Q617" t="s">
        <v>65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0</v>
      </c>
      <c r="Y617" t="b">
        <v>0</v>
      </c>
      <c r="Z617" t="b">
        <v>0</v>
      </c>
      <c r="AA617">
        <v>103</v>
      </c>
      <c r="AB617">
        <v>198</v>
      </c>
      <c r="AC617" t="s">
        <v>600</v>
      </c>
      <c r="AD617" t="b">
        <v>0</v>
      </c>
      <c r="AE617" t="b">
        <v>1</v>
      </c>
      <c r="AF617" t="s">
        <v>70</v>
      </c>
      <c r="AG617" t="s">
        <v>61</v>
      </c>
      <c r="AH617" t="s">
        <v>61</v>
      </c>
      <c r="AI617" t="b">
        <v>0</v>
      </c>
      <c r="AJ617" t="s">
        <v>61</v>
      </c>
      <c r="AK617" t="s">
        <v>61</v>
      </c>
      <c r="AL617" t="s">
        <v>61</v>
      </c>
      <c r="AM617" t="s">
        <v>61</v>
      </c>
      <c r="AN617" t="s">
        <v>72</v>
      </c>
      <c r="AO617" t="s">
        <v>73</v>
      </c>
      <c r="AP617" t="b">
        <v>0</v>
      </c>
      <c r="AQ617" t="b">
        <v>0</v>
      </c>
      <c r="AR617" t="s">
        <v>74</v>
      </c>
      <c r="AS617" t="b">
        <v>0</v>
      </c>
      <c r="AT617" t="s">
        <v>272</v>
      </c>
      <c r="AU617" t="s">
        <v>61</v>
      </c>
      <c r="AX617" t="s">
        <v>568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56</v>
      </c>
      <c r="B618" t="s">
        <v>135</v>
      </c>
      <c r="C618">
        <v>2000310</v>
      </c>
      <c r="D618" t="s">
        <v>152</v>
      </c>
      <c r="E618" t="s">
        <v>152</v>
      </c>
      <c r="F618" t="s">
        <v>613</v>
      </c>
      <c r="G618" t="s">
        <v>603</v>
      </c>
      <c r="H618">
        <v>33003</v>
      </c>
      <c r="I618" t="s">
        <v>61</v>
      </c>
      <c r="K618" t="s">
        <v>607</v>
      </c>
      <c r="L618">
        <v>2</v>
      </c>
      <c r="N618" t="str">
        <f t="shared" si="27"/>
        <v>0</v>
      </c>
      <c r="O618">
        <v>2</v>
      </c>
      <c r="P618" t="s">
        <v>63</v>
      </c>
      <c r="Q618" t="s">
        <v>65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0</v>
      </c>
      <c r="Y618" t="b">
        <v>0</v>
      </c>
      <c r="Z618" t="b">
        <v>0</v>
      </c>
      <c r="AA618">
        <v>103</v>
      </c>
      <c r="AB618">
        <v>60</v>
      </c>
      <c r="AC618" t="s">
        <v>600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0</v>
      </c>
      <c r="AJ618" t="s">
        <v>61</v>
      </c>
      <c r="AK618" t="s">
        <v>61</v>
      </c>
      <c r="AL618" t="s">
        <v>61</v>
      </c>
      <c r="AM618" t="s">
        <v>61</v>
      </c>
      <c r="AN618" t="s">
        <v>72</v>
      </c>
      <c r="AO618" t="s">
        <v>73</v>
      </c>
      <c r="AP618" t="b">
        <v>0</v>
      </c>
      <c r="AQ618" t="b">
        <v>0</v>
      </c>
      <c r="AR618" t="s">
        <v>74</v>
      </c>
      <c r="AS618" t="b">
        <v>0</v>
      </c>
      <c r="AT618" t="s">
        <v>569</v>
      </c>
      <c r="AU618" t="s">
        <v>61</v>
      </c>
      <c r="AX618" t="s">
        <v>568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56</v>
      </c>
      <c r="B619" t="s">
        <v>135</v>
      </c>
      <c r="C619">
        <v>2000310</v>
      </c>
      <c r="D619" t="s">
        <v>58</v>
      </c>
      <c r="E619" t="s">
        <v>58</v>
      </c>
      <c r="F619" t="s">
        <v>613</v>
      </c>
      <c r="G619" t="s">
        <v>614</v>
      </c>
      <c r="H619">
        <v>25001</v>
      </c>
      <c r="I619" t="s">
        <v>61</v>
      </c>
      <c r="K619" t="s">
        <v>607</v>
      </c>
      <c r="L619">
        <v>4</v>
      </c>
      <c r="N619" t="str">
        <f t="shared" si="27"/>
        <v>0</v>
      </c>
      <c r="O619">
        <v>4</v>
      </c>
      <c r="P619" t="s">
        <v>63</v>
      </c>
      <c r="Q619" t="s">
        <v>65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0</v>
      </c>
      <c r="Y619" t="b">
        <v>0</v>
      </c>
      <c r="Z619" t="b">
        <v>0</v>
      </c>
      <c r="AA619">
        <v>103</v>
      </c>
      <c r="AB619">
        <v>138</v>
      </c>
      <c r="AC619" t="s">
        <v>600</v>
      </c>
      <c r="AD619" t="b">
        <v>0</v>
      </c>
      <c r="AE619" t="b">
        <v>1</v>
      </c>
      <c r="AF619" t="s">
        <v>70</v>
      </c>
      <c r="AG619" t="s">
        <v>61</v>
      </c>
      <c r="AH619" t="s">
        <v>61</v>
      </c>
      <c r="AI619" t="b">
        <v>0</v>
      </c>
      <c r="AJ619" t="s">
        <v>61</v>
      </c>
      <c r="AK619" t="s">
        <v>61</v>
      </c>
      <c r="AL619" t="s">
        <v>61</v>
      </c>
      <c r="AM619" t="s">
        <v>61</v>
      </c>
      <c r="AN619" t="s">
        <v>72</v>
      </c>
      <c r="AO619" t="s">
        <v>73</v>
      </c>
      <c r="AP619" t="b">
        <v>0</v>
      </c>
      <c r="AQ619" t="b">
        <v>0</v>
      </c>
      <c r="AR619" t="s">
        <v>74</v>
      </c>
      <c r="AS619" t="b">
        <v>0</v>
      </c>
      <c r="AT619" t="s">
        <v>569</v>
      </c>
      <c r="AU619" t="s">
        <v>61</v>
      </c>
      <c r="AX619" t="s">
        <v>568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212</v>
      </c>
      <c r="B620" t="s">
        <v>561</v>
      </c>
      <c r="C620">
        <v>1200370</v>
      </c>
      <c r="D620" t="s">
        <v>58</v>
      </c>
      <c r="E620" t="s">
        <v>148</v>
      </c>
      <c r="F620" t="s">
        <v>613</v>
      </c>
      <c r="G620" t="s">
        <v>615</v>
      </c>
      <c r="H620" t="str">
        <f>"09007"</f>
        <v>09007</v>
      </c>
      <c r="I620" t="s">
        <v>61</v>
      </c>
      <c r="K620" t="s">
        <v>605</v>
      </c>
      <c r="L620">
        <v>4</v>
      </c>
      <c r="N620" t="str">
        <f t="shared" si="27"/>
        <v>0</v>
      </c>
      <c r="O620">
        <v>4</v>
      </c>
      <c r="P620" t="s">
        <v>93</v>
      </c>
      <c r="Q620" t="s">
        <v>65</v>
      </c>
      <c r="R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0</v>
      </c>
      <c r="Y620" t="b">
        <v>0</v>
      </c>
      <c r="Z620" t="b">
        <v>0</v>
      </c>
      <c r="AA620">
        <v>103</v>
      </c>
      <c r="AB620">
        <v>120</v>
      </c>
      <c r="AC620" t="s">
        <v>600</v>
      </c>
      <c r="AD620" t="b">
        <v>0</v>
      </c>
      <c r="AE620" t="b">
        <v>1</v>
      </c>
      <c r="AF620" t="s">
        <v>70</v>
      </c>
      <c r="AG620" t="s">
        <v>61</v>
      </c>
      <c r="AH620" t="s">
        <v>61</v>
      </c>
      <c r="AI620" t="b">
        <v>0</v>
      </c>
      <c r="AJ620" t="s">
        <v>61</v>
      </c>
      <c r="AK620" t="s">
        <v>61</v>
      </c>
      <c r="AL620" t="s">
        <v>61</v>
      </c>
      <c r="AM620" t="s">
        <v>61</v>
      </c>
      <c r="AN620" t="s">
        <v>72</v>
      </c>
      <c r="AO620" t="s">
        <v>73</v>
      </c>
      <c r="AP620" t="b">
        <v>0</v>
      </c>
      <c r="AQ620" t="b">
        <v>0</v>
      </c>
      <c r="AR620" t="s">
        <v>74</v>
      </c>
      <c r="AS620" t="b">
        <v>0</v>
      </c>
      <c r="AT620" t="s">
        <v>569</v>
      </c>
      <c r="AU620" t="s">
        <v>61</v>
      </c>
      <c r="AX620" t="s">
        <v>568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212</v>
      </c>
      <c r="B621" t="s">
        <v>561</v>
      </c>
      <c r="C621">
        <v>1200370</v>
      </c>
      <c r="D621" t="s">
        <v>83</v>
      </c>
      <c r="E621" t="s">
        <v>152</v>
      </c>
      <c r="F621" t="s">
        <v>613</v>
      </c>
      <c r="G621" t="s">
        <v>616</v>
      </c>
      <c r="H621" t="str">
        <f>"09005"</f>
        <v>09005</v>
      </c>
      <c r="I621" t="s">
        <v>61</v>
      </c>
      <c r="K621" t="s">
        <v>605</v>
      </c>
      <c r="L621">
        <v>3</v>
      </c>
      <c r="N621" t="str">
        <f t="shared" si="27"/>
        <v>0</v>
      </c>
      <c r="O621">
        <v>3</v>
      </c>
      <c r="P621" t="s">
        <v>93</v>
      </c>
      <c r="Q621" t="s">
        <v>65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0</v>
      </c>
      <c r="Y621" t="b">
        <v>0</v>
      </c>
      <c r="Z621" t="b">
        <v>0</v>
      </c>
      <c r="AA621">
        <v>103</v>
      </c>
      <c r="AB621">
        <v>60</v>
      </c>
      <c r="AC621" t="s">
        <v>600</v>
      </c>
      <c r="AD621" t="b">
        <v>0</v>
      </c>
      <c r="AE621" t="b">
        <v>1</v>
      </c>
      <c r="AF621" t="s">
        <v>70</v>
      </c>
      <c r="AG621" t="s">
        <v>61</v>
      </c>
      <c r="AH621" t="s">
        <v>61</v>
      </c>
      <c r="AI621" t="b">
        <v>0</v>
      </c>
      <c r="AJ621" t="s">
        <v>61</v>
      </c>
      <c r="AK621" t="s">
        <v>61</v>
      </c>
      <c r="AL621" t="s">
        <v>61</v>
      </c>
      <c r="AM621" t="s">
        <v>61</v>
      </c>
      <c r="AN621" t="s">
        <v>72</v>
      </c>
      <c r="AO621" t="s">
        <v>73</v>
      </c>
      <c r="AP621" t="b">
        <v>0</v>
      </c>
      <c r="AQ621" t="b">
        <v>0</v>
      </c>
      <c r="AR621" t="s">
        <v>74</v>
      </c>
      <c r="AS621" t="b">
        <v>0</v>
      </c>
      <c r="AT621" t="s">
        <v>569</v>
      </c>
      <c r="AU621" t="s">
        <v>61</v>
      </c>
      <c r="AX621" t="s">
        <v>568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56</v>
      </c>
      <c r="B622" t="s">
        <v>135</v>
      </c>
      <c r="C622">
        <v>2000310</v>
      </c>
      <c r="D622" t="s">
        <v>148</v>
      </c>
      <c r="E622" t="s">
        <v>148</v>
      </c>
      <c r="F622" t="s">
        <v>613</v>
      </c>
      <c r="G622" t="s">
        <v>617</v>
      </c>
      <c r="H622">
        <v>33003</v>
      </c>
      <c r="I622" t="s">
        <v>61</v>
      </c>
      <c r="K622" t="s">
        <v>607</v>
      </c>
      <c r="L622">
        <v>2</v>
      </c>
      <c r="N622" t="str">
        <f t="shared" si="27"/>
        <v>0</v>
      </c>
      <c r="O622">
        <v>2</v>
      </c>
      <c r="P622" t="s">
        <v>63</v>
      </c>
      <c r="Q622" t="s">
        <v>65</v>
      </c>
      <c r="R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0</v>
      </c>
      <c r="Y622" t="b">
        <v>0</v>
      </c>
      <c r="Z622" t="b">
        <v>0</v>
      </c>
      <c r="AA622">
        <v>103</v>
      </c>
      <c r="AB622">
        <v>138</v>
      </c>
      <c r="AC622" t="s">
        <v>600</v>
      </c>
      <c r="AD622" t="b">
        <v>0</v>
      </c>
      <c r="AE622" t="b">
        <v>1</v>
      </c>
      <c r="AF622" t="s">
        <v>70</v>
      </c>
      <c r="AG622" t="s">
        <v>61</v>
      </c>
      <c r="AH622" t="s">
        <v>61</v>
      </c>
      <c r="AI622" t="b">
        <v>0</v>
      </c>
      <c r="AJ622" t="s">
        <v>61</v>
      </c>
      <c r="AK622" t="s">
        <v>61</v>
      </c>
      <c r="AL622" t="s">
        <v>61</v>
      </c>
      <c r="AM622" t="s">
        <v>61</v>
      </c>
      <c r="AN622" t="s">
        <v>72</v>
      </c>
      <c r="AO622" t="s">
        <v>73</v>
      </c>
      <c r="AP622" t="b">
        <v>0</v>
      </c>
      <c r="AQ622" t="b">
        <v>0</v>
      </c>
      <c r="AR622" t="s">
        <v>74</v>
      </c>
      <c r="AS622" t="b">
        <v>0</v>
      </c>
      <c r="AT622" t="s">
        <v>569</v>
      </c>
      <c r="AU622" t="s">
        <v>61</v>
      </c>
      <c r="AX622" t="s">
        <v>568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182</v>
      </c>
      <c r="B623" t="s">
        <v>344</v>
      </c>
      <c r="C623">
        <v>1001310</v>
      </c>
      <c r="D623" t="s">
        <v>148</v>
      </c>
      <c r="E623" t="s">
        <v>148</v>
      </c>
      <c r="F623" t="s">
        <v>613</v>
      </c>
      <c r="G623" t="s">
        <v>618</v>
      </c>
      <c r="H623">
        <v>42004</v>
      </c>
      <c r="I623" t="s">
        <v>61</v>
      </c>
      <c r="K623" t="s">
        <v>605</v>
      </c>
      <c r="L623">
        <v>3</v>
      </c>
      <c r="N623" t="str">
        <f t="shared" si="27"/>
        <v>0</v>
      </c>
      <c r="O623">
        <v>3</v>
      </c>
      <c r="P623" t="s">
        <v>63</v>
      </c>
      <c r="Q623" t="s">
        <v>65</v>
      </c>
      <c r="R623" t="s">
        <v>65</v>
      </c>
      <c r="S623" t="s">
        <v>66</v>
      </c>
      <c r="T623" t="s">
        <v>67</v>
      </c>
      <c r="U623" t="s">
        <v>68</v>
      </c>
      <c r="V623" t="s">
        <v>68</v>
      </c>
      <c r="X623" t="b">
        <v>0</v>
      </c>
      <c r="Y623" t="b">
        <v>0</v>
      </c>
      <c r="Z623" t="b">
        <v>0</v>
      </c>
      <c r="AA623">
        <v>103</v>
      </c>
      <c r="AB623">
        <v>20</v>
      </c>
      <c r="AC623" t="s">
        <v>600</v>
      </c>
      <c r="AD623" t="b">
        <v>0</v>
      </c>
      <c r="AE623" t="b">
        <v>1</v>
      </c>
      <c r="AF623" t="s">
        <v>70</v>
      </c>
      <c r="AG623" t="s">
        <v>61</v>
      </c>
      <c r="AH623" t="s">
        <v>61</v>
      </c>
      <c r="AI623" t="b">
        <v>0</v>
      </c>
      <c r="AJ623" t="s">
        <v>61</v>
      </c>
      <c r="AK623" t="s">
        <v>61</v>
      </c>
      <c r="AL623" t="s">
        <v>61</v>
      </c>
      <c r="AM623" t="s">
        <v>61</v>
      </c>
      <c r="AN623" t="s">
        <v>72</v>
      </c>
      <c r="AO623" t="s">
        <v>73</v>
      </c>
      <c r="AP623" t="b">
        <v>0</v>
      </c>
      <c r="AQ623" t="b">
        <v>0</v>
      </c>
      <c r="AR623" t="s">
        <v>74</v>
      </c>
      <c r="AS623" t="b">
        <v>0</v>
      </c>
      <c r="AT623" t="s">
        <v>569</v>
      </c>
      <c r="AU623" t="s">
        <v>61</v>
      </c>
      <c r="AX623" t="s">
        <v>568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56</v>
      </c>
      <c r="B624" t="s">
        <v>135</v>
      </c>
      <c r="C624">
        <v>2000310</v>
      </c>
      <c r="D624" t="s">
        <v>75</v>
      </c>
      <c r="E624" t="s">
        <v>75</v>
      </c>
      <c r="F624" t="s">
        <v>613</v>
      </c>
      <c r="G624" t="s">
        <v>619</v>
      </c>
      <c r="H624">
        <v>33003</v>
      </c>
      <c r="I624" t="s">
        <v>61</v>
      </c>
      <c r="K624" t="s">
        <v>607</v>
      </c>
      <c r="L624">
        <v>5</v>
      </c>
      <c r="N624" t="str">
        <f t="shared" si="27"/>
        <v>0</v>
      </c>
      <c r="O624">
        <v>5</v>
      </c>
      <c r="P624" t="s">
        <v>63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0</v>
      </c>
      <c r="Y624" t="b">
        <v>0</v>
      </c>
      <c r="Z624" t="b">
        <v>0</v>
      </c>
      <c r="AA624">
        <v>103</v>
      </c>
      <c r="AB624">
        <v>138</v>
      </c>
      <c r="AC624" t="s">
        <v>600</v>
      </c>
      <c r="AD624" t="b">
        <v>0</v>
      </c>
      <c r="AE624" t="b">
        <v>1</v>
      </c>
      <c r="AF624" t="s">
        <v>70</v>
      </c>
      <c r="AG624" t="s">
        <v>61</v>
      </c>
      <c r="AH624" t="s">
        <v>61</v>
      </c>
      <c r="AI624" t="b">
        <v>0</v>
      </c>
      <c r="AJ624" t="s">
        <v>61</v>
      </c>
      <c r="AK624" t="s">
        <v>61</v>
      </c>
      <c r="AL624" t="s">
        <v>61</v>
      </c>
      <c r="AM624" t="s">
        <v>61</v>
      </c>
      <c r="AN624" t="s">
        <v>72</v>
      </c>
      <c r="AO624" t="s">
        <v>73</v>
      </c>
      <c r="AP624" t="b">
        <v>0</v>
      </c>
      <c r="AQ624" t="b">
        <v>0</v>
      </c>
      <c r="AR624" t="s">
        <v>74</v>
      </c>
      <c r="AS624" t="b">
        <v>0</v>
      </c>
      <c r="AT624" t="s">
        <v>569</v>
      </c>
      <c r="AU624" t="s">
        <v>61</v>
      </c>
      <c r="AX624" t="s">
        <v>568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182</v>
      </c>
      <c r="B625" t="s">
        <v>341</v>
      </c>
      <c r="C625">
        <v>1000410</v>
      </c>
      <c r="D625" t="s">
        <v>231</v>
      </c>
      <c r="E625" t="s">
        <v>231</v>
      </c>
      <c r="F625" t="s">
        <v>613</v>
      </c>
      <c r="G625" t="s">
        <v>620</v>
      </c>
      <c r="H625">
        <v>13004</v>
      </c>
      <c r="I625" t="s">
        <v>61</v>
      </c>
      <c r="K625" t="s">
        <v>605</v>
      </c>
      <c r="L625">
        <v>6</v>
      </c>
      <c r="N625" t="str">
        <f t="shared" si="27"/>
        <v>0</v>
      </c>
      <c r="O625">
        <v>6</v>
      </c>
      <c r="P625" t="s">
        <v>63</v>
      </c>
      <c r="Q625" t="s">
        <v>65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0</v>
      </c>
      <c r="Y625" t="b">
        <v>0</v>
      </c>
      <c r="Z625" t="b">
        <v>0</v>
      </c>
      <c r="AA625">
        <v>103</v>
      </c>
      <c r="AB625">
        <v>60</v>
      </c>
      <c r="AC625" t="s">
        <v>600</v>
      </c>
      <c r="AD625" t="b">
        <v>0</v>
      </c>
      <c r="AE625" t="b">
        <v>1</v>
      </c>
      <c r="AF625" t="s">
        <v>70</v>
      </c>
      <c r="AG625" t="s">
        <v>61</v>
      </c>
      <c r="AH625" t="s">
        <v>61</v>
      </c>
      <c r="AI625" t="b">
        <v>0</v>
      </c>
      <c r="AJ625" t="s">
        <v>61</v>
      </c>
      <c r="AK625" t="s">
        <v>61</v>
      </c>
      <c r="AL625" t="s">
        <v>61</v>
      </c>
      <c r="AM625" t="s">
        <v>61</v>
      </c>
      <c r="AN625" t="s">
        <v>72</v>
      </c>
      <c r="AO625" t="s">
        <v>73</v>
      </c>
      <c r="AP625" t="b">
        <v>0</v>
      </c>
      <c r="AQ625" t="b">
        <v>0</v>
      </c>
      <c r="AR625" t="s">
        <v>195</v>
      </c>
      <c r="AS625" t="b">
        <v>0</v>
      </c>
      <c r="AT625" t="s">
        <v>569</v>
      </c>
      <c r="AU625" t="s">
        <v>61</v>
      </c>
      <c r="AX625" t="s">
        <v>568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182</v>
      </c>
      <c r="B626" t="s">
        <v>344</v>
      </c>
      <c r="C626">
        <v>1001310</v>
      </c>
      <c r="D626" t="s">
        <v>132</v>
      </c>
      <c r="E626" t="s">
        <v>132</v>
      </c>
      <c r="F626" t="s">
        <v>613</v>
      </c>
      <c r="G626" t="s">
        <v>621</v>
      </c>
      <c r="H626">
        <v>42004</v>
      </c>
      <c r="I626" t="s">
        <v>61</v>
      </c>
      <c r="K626" t="s">
        <v>607</v>
      </c>
      <c r="L626">
        <v>6</v>
      </c>
      <c r="N626" t="str">
        <f t="shared" si="27"/>
        <v>0</v>
      </c>
      <c r="O626">
        <v>6</v>
      </c>
      <c r="P626" t="s">
        <v>63</v>
      </c>
      <c r="Q626" t="s">
        <v>65</v>
      </c>
      <c r="R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0</v>
      </c>
      <c r="Y626" t="b">
        <v>0</v>
      </c>
      <c r="Z626" t="b">
        <v>0</v>
      </c>
      <c r="AA626">
        <v>103</v>
      </c>
      <c r="AB626">
        <v>120</v>
      </c>
      <c r="AC626" t="s">
        <v>600</v>
      </c>
      <c r="AD626" t="b">
        <v>0</v>
      </c>
      <c r="AE626" t="b">
        <v>1</v>
      </c>
      <c r="AF626" t="s">
        <v>70</v>
      </c>
      <c r="AG626" t="s">
        <v>61</v>
      </c>
      <c r="AH626" t="s">
        <v>61</v>
      </c>
      <c r="AI626" t="b">
        <v>0</v>
      </c>
      <c r="AJ626" t="s">
        <v>61</v>
      </c>
      <c r="AK626" t="s">
        <v>61</v>
      </c>
      <c r="AL626" t="s">
        <v>61</v>
      </c>
      <c r="AM626" t="s">
        <v>61</v>
      </c>
      <c r="AN626" t="s">
        <v>72</v>
      </c>
      <c r="AO626" t="s">
        <v>73</v>
      </c>
      <c r="AP626" t="b">
        <v>0</v>
      </c>
      <c r="AQ626" t="b">
        <v>0</v>
      </c>
      <c r="AR626" t="s">
        <v>74</v>
      </c>
      <c r="AS626" t="b">
        <v>0</v>
      </c>
      <c r="AT626" t="s">
        <v>569</v>
      </c>
      <c r="AU626" t="s">
        <v>61</v>
      </c>
      <c r="AX626" t="s">
        <v>568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212</v>
      </c>
      <c r="B627" t="s">
        <v>561</v>
      </c>
      <c r="C627">
        <v>1200370</v>
      </c>
      <c r="D627" t="s">
        <v>148</v>
      </c>
      <c r="E627" t="s">
        <v>132</v>
      </c>
      <c r="F627" t="s">
        <v>613</v>
      </c>
      <c r="G627" t="s">
        <v>622</v>
      </c>
      <c r="H627" t="str">
        <f>"09003"</f>
        <v>09003</v>
      </c>
      <c r="I627" t="s">
        <v>61</v>
      </c>
      <c r="K627" t="s">
        <v>605</v>
      </c>
      <c r="L627">
        <v>5</v>
      </c>
      <c r="N627" t="str">
        <f t="shared" si="27"/>
        <v>0</v>
      </c>
      <c r="O627">
        <v>5</v>
      </c>
      <c r="P627" t="s">
        <v>93</v>
      </c>
      <c r="Q627" t="s">
        <v>65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0</v>
      </c>
      <c r="Y627" t="b">
        <v>0</v>
      </c>
      <c r="Z627" t="b">
        <v>0</v>
      </c>
      <c r="AA627">
        <v>103</v>
      </c>
      <c r="AB627">
        <v>80</v>
      </c>
      <c r="AC627" t="s">
        <v>600</v>
      </c>
      <c r="AD627" t="b">
        <v>0</v>
      </c>
      <c r="AE627" t="b">
        <v>1</v>
      </c>
      <c r="AF627" t="s">
        <v>70</v>
      </c>
      <c r="AG627" t="s">
        <v>61</v>
      </c>
      <c r="AH627" t="s">
        <v>61</v>
      </c>
      <c r="AI627" t="b">
        <v>0</v>
      </c>
      <c r="AJ627" t="s">
        <v>61</v>
      </c>
      <c r="AK627" t="s">
        <v>61</v>
      </c>
      <c r="AL627" t="s">
        <v>61</v>
      </c>
      <c r="AM627" t="s">
        <v>61</v>
      </c>
      <c r="AN627" t="s">
        <v>72</v>
      </c>
      <c r="AO627" t="s">
        <v>73</v>
      </c>
      <c r="AP627" t="b">
        <v>0</v>
      </c>
      <c r="AQ627" t="b">
        <v>0</v>
      </c>
      <c r="AR627" t="s">
        <v>74</v>
      </c>
      <c r="AS627" t="b">
        <v>0</v>
      </c>
      <c r="AT627" t="s">
        <v>569</v>
      </c>
      <c r="AU627" t="s">
        <v>61</v>
      </c>
      <c r="AX627" t="s">
        <v>568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204</v>
      </c>
      <c r="B628" t="s">
        <v>623</v>
      </c>
      <c r="C628">
        <v>7963080</v>
      </c>
      <c r="D628" t="s">
        <v>58</v>
      </c>
      <c r="E628" t="s">
        <v>58</v>
      </c>
      <c r="F628" t="s">
        <v>206</v>
      </c>
      <c r="G628" t="s">
        <v>624</v>
      </c>
      <c r="H628" t="str">
        <f>"04002"</f>
        <v>04002</v>
      </c>
      <c r="I628" t="s">
        <v>61</v>
      </c>
      <c r="K628" t="s">
        <v>62</v>
      </c>
      <c r="L628">
        <v>15</v>
      </c>
      <c r="N628" t="str">
        <f t="shared" si="27"/>
        <v>0</v>
      </c>
      <c r="O628">
        <v>15</v>
      </c>
      <c r="P628" t="s">
        <v>63</v>
      </c>
      <c r="Q628" t="s">
        <v>65</v>
      </c>
      <c r="R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200</v>
      </c>
      <c r="AB628">
        <v>230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72</v>
      </c>
      <c r="AO628" t="s">
        <v>81</v>
      </c>
      <c r="AP628" t="b">
        <v>0</v>
      </c>
      <c r="AQ628" t="b">
        <v>0</v>
      </c>
      <c r="AR628" t="s">
        <v>74</v>
      </c>
      <c r="AS628" t="b">
        <v>0</v>
      </c>
      <c r="AT628" t="s">
        <v>90</v>
      </c>
      <c r="AU628" t="s">
        <v>61</v>
      </c>
      <c r="AX628" t="s">
        <v>568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212</v>
      </c>
      <c r="B629" t="s">
        <v>346</v>
      </c>
      <c r="C629">
        <v>1200310</v>
      </c>
      <c r="D629" t="s">
        <v>83</v>
      </c>
      <c r="E629" t="s">
        <v>83</v>
      </c>
      <c r="F629" t="s">
        <v>564</v>
      </c>
      <c r="G629" t="str">
        <f>"0100"</f>
        <v>0100</v>
      </c>
      <c r="H629" t="str">
        <f>"09007"</f>
        <v>09007</v>
      </c>
      <c r="I629" t="s">
        <v>61</v>
      </c>
      <c r="K629" t="s">
        <v>62</v>
      </c>
      <c r="L629">
        <v>25</v>
      </c>
      <c r="N629" t="str">
        <f t="shared" si="27"/>
        <v>0</v>
      </c>
      <c r="O629">
        <v>25</v>
      </c>
      <c r="P629" t="s">
        <v>63</v>
      </c>
      <c r="Q629" t="s">
        <v>65</v>
      </c>
      <c r="R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72</v>
      </c>
      <c r="AO629" t="s">
        <v>73</v>
      </c>
      <c r="AP629" t="b">
        <v>0</v>
      </c>
      <c r="AQ629" t="b">
        <v>0</v>
      </c>
      <c r="AR629" t="s">
        <v>74</v>
      </c>
      <c r="AS629" t="b">
        <v>0</v>
      </c>
      <c r="AT629" t="s">
        <v>90</v>
      </c>
      <c r="AU629" t="s">
        <v>61</v>
      </c>
      <c r="AX629" t="s">
        <v>568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212</v>
      </c>
      <c r="B630" t="s">
        <v>346</v>
      </c>
      <c r="C630">
        <v>1200310</v>
      </c>
      <c r="D630" t="s">
        <v>152</v>
      </c>
      <c r="E630" t="s">
        <v>152</v>
      </c>
      <c r="F630" t="s">
        <v>564</v>
      </c>
      <c r="G630" t="str">
        <f>"0200"</f>
        <v>0200</v>
      </c>
      <c r="H630" t="str">
        <f>"09007"</f>
        <v>09007</v>
      </c>
      <c r="I630" t="s">
        <v>61</v>
      </c>
      <c r="K630" t="s">
        <v>62</v>
      </c>
      <c r="L630">
        <v>25</v>
      </c>
      <c r="N630" t="str">
        <f t="shared" si="27"/>
        <v>0</v>
      </c>
      <c r="O630">
        <v>25</v>
      </c>
      <c r="P630" t="s">
        <v>63</v>
      </c>
      <c r="Q630" t="s">
        <v>65</v>
      </c>
      <c r="R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72</v>
      </c>
      <c r="AO630" t="s">
        <v>73</v>
      </c>
      <c r="AP630" t="b">
        <v>0</v>
      </c>
      <c r="AQ630" t="b">
        <v>0</v>
      </c>
      <c r="AR630" t="s">
        <v>74</v>
      </c>
      <c r="AS630" t="b">
        <v>0</v>
      </c>
      <c r="AT630" t="s">
        <v>90</v>
      </c>
      <c r="AU630" t="s">
        <v>61</v>
      </c>
      <c r="AX630" t="s">
        <v>568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176</v>
      </c>
      <c r="B631" t="s">
        <v>625</v>
      </c>
      <c r="C631">
        <v>2400300</v>
      </c>
      <c r="D631" t="s">
        <v>132</v>
      </c>
      <c r="E631" t="s">
        <v>132</v>
      </c>
      <c r="F631" t="s">
        <v>84</v>
      </c>
      <c r="G631" t="s">
        <v>626</v>
      </c>
      <c r="H631">
        <v>23003</v>
      </c>
      <c r="I631" t="s">
        <v>61</v>
      </c>
      <c r="K631" t="s">
        <v>62</v>
      </c>
      <c r="L631">
        <v>1</v>
      </c>
      <c r="N631" t="str">
        <f t="shared" si="27"/>
        <v>0</v>
      </c>
      <c r="O631">
        <v>1</v>
      </c>
      <c r="P631" t="s">
        <v>63</v>
      </c>
      <c r="Q631" t="s">
        <v>65</v>
      </c>
      <c r="R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86</v>
      </c>
      <c r="AO631" t="s">
        <v>81</v>
      </c>
      <c r="AP631" t="b">
        <v>0</v>
      </c>
      <c r="AQ631" t="b">
        <v>0</v>
      </c>
      <c r="AR631" t="s">
        <v>74</v>
      </c>
      <c r="AS631" t="b">
        <v>0</v>
      </c>
      <c r="AT631" t="s">
        <v>90</v>
      </c>
      <c r="AU631" t="s">
        <v>61</v>
      </c>
      <c r="AX631" t="s">
        <v>568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77</v>
      </c>
      <c r="B632" t="s">
        <v>82</v>
      </c>
      <c r="C632">
        <v>8300320</v>
      </c>
      <c r="D632" t="s">
        <v>231</v>
      </c>
      <c r="E632" t="s">
        <v>231</v>
      </c>
      <c r="F632" t="s">
        <v>206</v>
      </c>
      <c r="G632" t="s">
        <v>627</v>
      </c>
      <c r="H632" t="str">
        <f>"04002"</f>
        <v>04002</v>
      </c>
      <c r="I632" t="s">
        <v>61</v>
      </c>
      <c r="K632" t="s">
        <v>62</v>
      </c>
      <c r="L632">
        <v>1</v>
      </c>
      <c r="N632" t="str">
        <f t="shared" si="27"/>
        <v>0</v>
      </c>
      <c r="O632">
        <v>1</v>
      </c>
      <c r="P632" t="s">
        <v>63</v>
      </c>
      <c r="Q632" t="s">
        <v>65</v>
      </c>
      <c r="R632" t="s">
        <v>65</v>
      </c>
      <c r="S632" t="s">
        <v>66</v>
      </c>
      <c r="T632" t="s">
        <v>67</v>
      </c>
      <c r="U632" t="s">
        <v>68</v>
      </c>
      <c r="V632" t="s">
        <v>68</v>
      </c>
      <c r="X632" t="b">
        <v>0</v>
      </c>
      <c r="Y632" t="b">
        <v>1</v>
      </c>
      <c r="Z632" t="b">
        <v>1</v>
      </c>
      <c r="AA632">
        <v>103</v>
      </c>
      <c r="AB632">
        <v>230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86</v>
      </c>
      <c r="AO632" t="s">
        <v>81</v>
      </c>
      <c r="AP632" t="b">
        <v>0</v>
      </c>
      <c r="AQ632" t="b">
        <v>0</v>
      </c>
      <c r="AR632" t="s">
        <v>74</v>
      </c>
      <c r="AS632" t="b">
        <v>0</v>
      </c>
      <c r="AT632" t="s">
        <v>90</v>
      </c>
      <c r="AU632" t="s">
        <v>61</v>
      </c>
      <c r="AX632" t="s">
        <v>568</v>
      </c>
      <c r="AY632" t="s">
        <v>61</v>
      </c>
      <c r="BA632" t="b">
        <v>0</v>
      </c>
      <c r="BB632" t="s">
        <v>61</v>
      </c>
      <c r="BC632">
        <v>8300320</v>
      </c>
      <c r="BD632" t="s">
        <v>61</v>
      </c>
    </row>
    <row r="633" spans="1:56" x14ac:dyDescent="0.25">
      <c r="A633" t="s">
        <v>100</v>
      </c>
      <c r="B633" t="s">
        <v>297</v>
      </c>
      <c r="C633" t="s">
        <v>298</v>
      </c>
      <c r="D633" t="s">
        <v>152</v>
      </c>
      <c r="E633" t="s">
        <v>152</v>
      </c>
      <c r="F633" t="s">
        <v>206</v>
      </c>
      <c r="G633" t="str">
        <f>"0202"</f>
        <v>0202</v>
      </c>
      <c r="H633" t="str">
        <f>"04002"</f>
        <v>04002</v>
      </c>
      <c r="I633" t="s">
        <v>61</v>
      </c>
      <c r="K633" t="s">
        <v>62</v>
      </c>
      <c r="L633">
        <v>10</v>
      </c>
      <c r="N633" t="str">
        <f t="shared" si="27"/>
        <v>0</v>
      </c>
      <c r="O633">
        <v>10</v>
      </c>
      <c r="P633" t="s">
        <v>63</v>
      </c>
      <c r="Q633" t="s">
        <v>64</v>
      </c>
      <c r="R633" t="s">
        <v>65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0</v>
      </c>
      <c r="Z633" t="b">
        <v>0</v>
      </c>
      <c r="AA633">
        <v>999</v>
      </c>
      <c r="AB633">
        <v>1</v>
      </c>
      <c r="AC633" t="s">
        <v>69</v>
      </c>
      <c r="AD633" t="b">
        <v>1</v>
      </c>
      <c r="AE633" t="b">
        <v>1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72</v>
      </c>
      <c r="AO633" t="s">
        <v>81</v>
      </c>
      <c r="AP633" t="b">
        <v>0</v>
      </c>
      <c r="AQ633" t="b">
        <v>0</v>
      </c>
      <c r="AR633" t="s">
        <v>74</v>
      </c>
      <c r="AS633" t="b">
        <v>0</v>
      </c>
      <c r="AT633" t="s">
        <v>90</v>
      </c>
      <c r="AU633" t="s">
        <v>61</v>
      </c>
      <c r="AX633" t="s">
        <v>568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628</v>
      </c>
      <c r="B634" t="s">
        <v>629</v>
      </c>
      <c r="C634">
        <v>5100560</v>
      </c>
      <c r="D634" t="s">
        <v>152</v>
      </c>
      <c r="E634" t="s">
        <v>231</v>
      </c>
      <c r="F634" t="s">
        <v>313</v>
      </c>
      <c r="G634" t="s">
        <v>80</v>
      </c>
      <c r="H634" t="str">
        <f>"05003"</f>
        <v>05003</v>
      </c>
      <c r="I634" t="s">
        <v>61</v>
      </c>
      <c r="K634" t="s">
        <v>630</v>
      </c>
      <c r="L634">
        <v>5</v>
      </c>
      <c r="M634" t="str">
        <f>"0"</f>
        <v>0</v>
      </c>
      <c r="N634" t="str">
        <f t="shared" si="27"/>
        <v>0</v>
      </c>
      <c r="O634">
        <v>5</v>
      </c>
      <c r="P634" t="s">
        <v>93</v>
      </c>
      <c r="Q634" t="s">
        <v>64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0</v>
      </c>
      <c r="Z634" t="b">
        <v>0</v>
      </c>
      <c r="AA634">
        <v>999</v>
      </c>
      <c r="AB634">
        <v>1200</v>
      </c>
      <c r="AC634" t="s">
        <v>69</v>
      </c>
      <c r="AD634" t="b">
        <v>0</v>
      </c>
      <c r="AE634" t="b">
        <v>1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72</v>
      </c>
      <c r="AO634" t="s">
        <v>81</v>
      </c>
      <c r="AP634" t="b">
        <v>0</v>
      </c>
      <c r="AQ634" t="b">
        <v>0</v>
      </c>
      <c r="AR634" t="s">
        <v>90</v>
      </c>
      <c r="AS634" t="b">
        <v>0</v>
      </c>
      <c r="AT634" t="s">
        <v>90</v>
      </c>
      <c r="AU634" t="s">
        <v>61</v>
      </c>
      <c r="AX634" t="s">
        <v>568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628</v>
      </c>
      <c r="B635" t="s">
        <v>629</v>
      </c>
      <c r="C635">
        <v>5100560</v>
      </c>
      <c r="D635" t="s">
        <v>152</v>
      </c>
      <c r="E635" t="s">
        <v>231</v>
      </c>
      <c r="F635" t="s">
        <v>313</v>
      </c>
      <c r="G635" t="s">
        <v>185</v>
      </c>
      <c r="H635" t="str">
        <f>"05003"</f>
        <v>05003</v>
      </c>
      <c r="I635" t="s">
        <v>61</v>
      </c>
      <c r="K635" t="s">
        <v>630</v>
      </c>
      <c r="L635">
        <v>10</v>
      </c>
      <c r="M635" t="str">
        <f>"0"</f>
        <v>0</v>
      </c>
      <c r="N635" t="str">
        <f t="shared" si="27"/>
        <v>0</v>
      </c>
      <c r="O635">
        <v>10</v>
      </c>
      <c r="P635" t="s">
        <v>95</v>
      </c>
      <c r="Q635" t="s">
        <v>64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0</v>
      </c>
      <c r="Z635" t="b">
        <v>0</v>
      </c>
      <c r="AA635">
        <v>999</v>
      </c>
      <c r="AB635">
        <v>1200</v>
      </c>
      <c r="AC635" t="s">
        <v>69</v>
      </c>
      <c r="AD635" t="b">
        <v>0</v>
      </c>
      <c r="AE635" t="b">
        <v>1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72</v>
      </c>
      <c r="AO635" t="s">
        <v>81</v>
      </c>
      <c r="AP635" t="b">
        <v>0</v>
      </c>
      <c r="AQ635" t="b">
        <v>0</v>
      </c>
      <c r="AR635" t="s">
        <v>90</v>
      </c>
      <c r="AS635" t="b">
        <v>0</v>
      </c>
      <c r="AT635" t="s">
        <v>90</v>
      </c>
      <c r="AU635" t="s">
        <v>61</v>
      </c>
      <c r="AX635" t="s">
        <v>568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182</v>
      </c>
      <c r="B636" t="s">
        <v>187</v>
      </c>
      <c r="C636">
        <v>1001370</v>
      </c>
      <c r="D636" t="s">
        <v>75</v>
      </c>
      <c r="E636" t="s">
        <v>75</v>
      </c>
      <c r="G636" t="str">
        <f>"0600"</f>
        <v>0600</v>
      </c>
      <c r="H636">
        <v>13004</v>
      </c>
      <c r="I636" t="s">
        <v>61</v>
      </c>
      <c r="K636" t="s">
        <v>62</v>
      </c>
      <c r="L636">
        <v>25</v>
      </c>
      <c r="N636" t="str">
        <f t="shared" si="27"/>
        <v>0</v>
      </c>
      <c r="O636">
        <v>25</v>
      </c>
      <c r="P636" t="s">
        <v>63</v>
      </c>
      <c r="Q636" t="s">
        <v>65</v>
      </c>
      <c r="R636" t="s">
        <v>65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>
        <v>230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72</v>
      </c>
      <c r="AO636" t="s">
        <v>188</v>
      </c>
      <c r="AP636" t="b">
        <v>0</v>
      </c>
      <c r="AQ636" t="b">
        <v>0</v>
      </c>
      <c r="AR636" t="s">
        <v>74</v>
      </c>
      <c r="AS636" t="b">
        <v>0</v>
      </c>
      <c r="AT636" t="s">
        <v>90</v>
      </c>
      <c r="AU636" t="s">
        <v>61</v>
      </c>
      <c r="AX636" t="s">
        <v>568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299</v>
      </c>
      <c r="B637" t="s">
        <v>300</v>
      </c>
      <c r="C637">
        <v>2109310</v>
      </c>
      <c r="D637" t="s">
        <v>58</v>
      </c>
      <c r="E637" t="s">
        <v>58</v>
      </c>
      <c r="F637" t="s">
        <v>171</v>
      </c>
      <c r="G637" t="str">
        <f>"0300"</f>
        <v>0300</v>
      </c>
      <c r="H637" t="str">
        <f>"07004"</f>
        <v>07004</v>
      </c>
      <c r="I637" t="s">
        <v>61</v>
      </c>
      <c r="K637" t="s">
        <v>62</v>
      </c>
      <c r="L637">
        <v>25</v>
      </c>
      <c r="N637" t="str">
        <f t="shared" si="27"/>
        <v>0</v>
      </c>
      <c r="O637">
        <v>25</v>
      </c>
      <c r="P637" t="s">
        <v>63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>
        <v>230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72</v>
      </c>
      <c r="AO637" t="s">
        <v>73</v>
      </c>
      <c r="AP637" t="b">
        <v>0</v>
      </c>
      <c r="AQ637" t="b">
        <v>0</v>
      </c>
      <c r="AR637" t="s">
        <v>74</v>
      </c>
      <c r="AS637" t="b">
        <v>0</v>
      </c>
      <c r="AT637" t="s">
        <v>90</v>
      </c>
      <c r="AU637" t="s">
        <v>61</v>
      </c>
      <c r="AX637" t="s">
        <v>568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56</v>
      </c>
      <c r="B638" t="s">
        <v>135</v>
      </c>
      <c r="C638">
        <v>2000310</v>
      </c>
      <c r="D638" t="s">
        <v>231</v>
      </c>
      <c r="E638" t="s">
        <v>231</v>
      </c>
      <c r="F638" t="s">
        <v>289</v>
      </c>
      <c r="G638" t="s">
        <v>627</v>
      </c>
      <c r="H638">
        <v>33003</v>
      </c>
      <c r="I638" t="s">
        <v>61</v>
      </c>
      <c r="K638" t="s">
        <v>62</v>
      </c>
      <c r="L638">
        <v>25</v>
      </c>
      <c r="N638" t="str">
        <f t="shared" si="27"/>
        <v>0</v>
      </c>
      <c r="O638">
        <v>25</v>
      </c>
      <c r="P638" t="s">
        <v>63</v>
      </c>
      <c r="Q638" t="s">
        <v>65</v>
      </c>
      <c r="R638" t="s">
        <v>65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>
        <v>230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72</v>
      </c>
      <c r="AO638" t="s">
        <v>73</v>
      </c>
      <c r="AP638" t="b">
        <v>0</v>
      </c>
      <c r="AQ638" t="b">
        <v>0</v>
      </c>
      <c r="AR638" t="s">
        <v>74</v>
      </c>
      <c r="AS638" t="b">
        <v>0</v>
      </c>
      <c r="AT638" t="s">
        <v>90</v>
      </c>
      <c r="AU638" t="s">
        <v>61</v>
      </c>
      <c r="AX638" t="s">
        <v>568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144</v>
      </c>
      <c r="B639" t="s">
        <v>425</v>
      </c>
      <c r="C639">
        <v>1501340</v>
      </c>
      <c r="D639" t="s">
        <v>83</v>
      </c>
      <c r="E639" t="s">
        <v>83</v>
      </c>
      <c r="G639" t="s">
        <v>631</v>
      </c>
      <c r="H639">
        <v>23001</v>
      </c>
      <c r="I639" t="s">
        <v>61</v>
      </c>
      <c r="K639" t="s">
        <v>62</v>
      </c>
      <c r="L639">
        <v>18</v>
      </c>
      <c r="N639" t="str">
        <f t="shared" si="27"/>
        <v>0</v>
      </c>
      <c r="O639">
        <v>18</v>
      </c>
      <c r="P639" t="s">
        <v>93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>
        <v>230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72</v>
      </c>
      <c r="AO639" t="s">
        <v>81</v>
      </c>
      <c r="AP639" t="b">
        <v>0</v>
      </c>
      <c r="AQ639" t="b">
        <v>0</v>
      </c>
      <c r="AR639" t="s">
        <v>74</v>
      </c>
      <c r="AS639" t="b">
        <v>0</v>
      </c>
      <c r="AT639" t="s">
        <v>90</v>
      </c>
      <c r="AU639" t="s">
        <v>61</v>
      </c>
      <c r="AX639" t="s">
        <v>568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144</v>
      </c>
      <c r="B640" t="s">
        <v>430</v>
      </c>
      <c r="C640">
        <v>1501350</v>
      </c>
      <c r="D640" t="s">
        <v>83</v>
      </c>
      <c r="E640" t="s">
        <v>83</v>
      </c>
      <c r="G640" t="s">
        <v>631</v>
      </c>
      <c r="H640">
        <v>23001</v>
      </c>
      <c r="I640" t="s">
        <v>61</v>
      </c>
      <c r="K640" t="s">
        <v>62</v>
      </c>
      <c r="L640">
        <v>5</v>
      </c>
      <c r="N640" t="str">
        <f t="shared" si="27"/>
        <v>0</v>
      </c>
      <c r="O640">
        <v>5</v>
      </c>
      <c r="P640" t="s">
        <v>93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>
        <v>230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72</v>
      </c>
      <c r="AO640" t="s">
        <v>81</v>
      </c>
      <c r="AP640" t="b">
        <v>0</v>
      </c>
      <c r="AQ640" t="b">
        <v>0</v>
      </c>
      <c r="AR640" t="s">
        <v>74</v>
      </c>
      <c r="AS640" t="b">
        <v>0</v>
      </c>
      <c r="AT640" t="s">
        <v>90</v>
      </c>
      <c r="AU640" t="s">
        <v>61</v>
      </c>
      <c r="AX640" t="s">
        <v>568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144</v>
      </c>
      <c r="B641" t="s">
        <v>388</v>
      </c>
      <c r="C641">
        <v>1501360</v>
      </c>
      <c r="D641" t="s">
        <v>83</v>
      </c>
      <c r="E641" t="s">
        <v>83</v>
      </c>
      <c r="G641" t="s">
        <v>631</v>
      </c>
      <c r="H641">
        <v>23001</v>
      </c>
      <c r="I641" t="s">
        <v>61</v>
      </c>
      <c r="K641" t="s">
        <v>62</v>
      </c>
      <c r="L641">
        <v>5</v>
      </c>
      <c r="M641" t="str">
        <f>"0"</f>
        <v>0</v>
      </c>
      <c r="N641" t="str">
        <f t="shared" si="27"/>
        <v>0</v>
      </c>
      <c r="O641">
        <v>5</v>
      </c>
      <c r="P641" t="s">
        <v>93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72</v>
      </c>
      <c r="AO641" t="s">
        <v>81</v>
      </c>
      <c r="AP641" t="b">
        <v>0</v>
      </c>
      <c r="AQ641" t="b">
        <v>0</v>
      </c>
      <c r="AR641" t="s">
        <v>74</v>
      </c>
      <c r="AS641" t="b">
        <v>0</v>
      </c>
      <c r="AT641" t="s">
        <v>90</v>
      </c>
      <c r="AU641" t="s">
        <v>61</v>
      </c>
      <c r="AX641" t="s">
        <v>568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144</v>
      </c>
      <c r="B642" t="s">
        <v>429</v>
      </c>
      <c r="C642">
        <v>1501410</v>
      </c>
      <c r="D642" t="s">
        <v>83</v>
      </c>
      <c r="E642" t="s">
        <v>83</v>
      </c>
      <c r="G642" t="s">
        <v>631</v>
      </c>
      <c r="H642">
        <v>23001</v>
      </c>
      <c r="I642" t="s">
        <v>61</v>
      </c>
      <c r="K642" t="s">
        <v>62</v>
      </c>
      <c r="L642">
        <v>2</v>
      </c>
      <c r="M642" t="str">
        <f>"0"</f>
        <v>0</v>
      </c>
      <c r="N642" t="str">
        <f t="shared" si="27"/>
        <v>0</v>
      </c>
      <c r="O642">
        <v>2</v>
      </c>
      <c r="P642" t="s">
        <v>93</v>
      </c>
      <c r="Q642" t="s">
        <v>65</v>
      </c>
      <c r="R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72</v>
      </c>
      <c r="AO642" t="s">
        <v>81</v>
      </c>
      <c r="AP642" t="b">
        <v>0</v>
      </c>
      <c r="AQ642" t="b">
        <v>0</v>
      </c>
      <c r="AR642" t="s">
        <v>74</v>
      </c>
      <c r="AS642" t="b">
        <v>0</v>
      </c>
      <c r="AT642" t="s">
        <v>90</v>
      </c>
      <c r="AU642" t="s">
        <v>61</v>
      </c>
      <c r="AX642" t="s">
        <v>568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144</v>
      </c>
      <c r="B643" t="s">
        <v>425</v>
      </c>
      <c r="C643">
        <v>1501340</v>
      </c>
      <c r="D643" t="s">
        <v>148</v>
      </c>
      <c r="E643" t="s">
        <v>148</v>
      </c>
      <c r="G643" t="s">
        <v>632</v>
      </c>
      <c r="H643">
        <v>23001</v>
      </c>
      <c r="I643" t="s">
        <v>61</v>
      </c>
      <c r="K643" t="s">
        <v>62</v>
      </c>
      <c r="L643">
        <v>18</v>
      </c>
      <c r="N643" t="str">
        <f t="shared" si="27"/>
        <v>0</v>
      </c>
      <c r="O643">
        <v>18</v>
      </c>
      <c r="P643" t="s">
        <v>93</v>
      </c>
      <c r="Q643" t="s">
        <v>65</v>
      </c>
      <c r="R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103</v>
      </c>
      <c r="AB643">
        <v>230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72</v>
      </c>
      <c r="AO643" t="s">
        <v>81</v>
      </c>
      <c r="AP643" t="b">
        <v>0</v>
      </c>
      <c r="AQ643" t="b">
        <v>0</v>
      </c>
      <c r="AR643" t="s">
        <v>74</v>
      </c>
      <c r="AS643" t="b">
        <v>0</v>
      </c>
      <c r="AT643" t="s">
        <v>90</v>
      </c>
      <c r="AU643" t="s">
        <v>61</v>
      </c>
      <c r="AX643" t="s">
        <v>568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144</v>
      </c>
      <c r="B644" t="s">
        <v>425</v>
      </c>
      <c r="C644">
        <v>1501340</v>
      </c>
      <c r="D644" t="s">
        <v>148</v>
      </c>
      <c r="E644" t="s">
        <v>148</v>
      </c>
      <c r="F644" t="s">
        <v>153</v>
      </c>
      <c r="G644" t="s">
        <v>633</v>
      </c>
      <c r="H644">
        <v>23001</v>
      </c>
      <c r="I644" t="s">
        <v>61</v>
      </c>
      <c r="K644" t="s">
        <v>62</v>
      </c>
      <c r="L644">
        <v>15</v>
      </c>
      <c r="N644" t="str">
        <f t="shared" si="27"/>
        <v>0</v>
      </c>
      <c r="O644">
        <v>15</v>
      </c>
      <c r="P644" t="s">
        <v>95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72</v>
      </c>
      <c r="AO644" t="s">
        <v>81</v>
      </c>
      <c r="AP644" t="b">
        <v>0</v>
      </c>
      <c r="AQ644" t="b">
        <v>0</v>
      </c>
      <c r="AR644" t="s">
        <v>74</v>
      </c>
      <c r="AS644" t="b">
        <v>0</v>
      </c>
      <c r="AT644" t="s">
        <v>90</v>
      </c>
      <c r="AU644" t="s">
        <v>61</v>
      </c>
      <c r="AX644" t="s">
        <v>568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144</v>
      </c>
      <c r="B645" t="s">
        <v>430</v>
      </c>
      <c r="C645">
        <v>1501350</v>
      </c>
      <c r="D645" t="s">
        <v>148</v>
      </c>
      <c r="E645" t="s">
        <v>148</v>
      </c>
      <c r="G645" t="s">
        <v>632</v>
      </c>
      <c r="H645">
        <v>23001</v>
      </c>
      <c r="I645" t="s">
        <v>61</v>
      </c>
      <c r="K645" t="s">
        <v>62</v>
      </c>
      <c r="L645">
        <v>5</v>
      </c>
      <c r="N645" t="str">
        <f t="shared" si="27"/>
        <v>0</v>
      </c>
      <c r="O645">
        <v>5</v>
      </c>
      <c r="P645" t="s">
        <v>93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72</v>
      </c>
      <c r="AO645" t="s">
        <v>81</v>
      </c>
      <c r="AP645" t="b">
        <v>0</v>
      </c>
      <c r="AQ645" t="b">
        <v>0</v>
      </c>
      <c r="AR645" t="s">
        <v>74</v>
      </c>
      <c r="AS645" t="b">
        <v>0</v>
      </c>
      <c r="AT645" t="s">
        <v>90</v>
      </c>
      <c r="AU645" t="s">
        <v>61</v>
      </c>
      <c r="AX645" t="s">
        <v>568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144</v>
      </c>
      <c r="B646" t="s">
        <v>430</v>
      </c>
      <c r="C646">
        <v>1501350</v>
      </c>
      <c r="D646" t="s">
        <v>148</v>
      </c>
      <c r="E646" t="s">
        <v>148</v>
      </c>
      <c r="F646" t="s">
        <v>153</v>
      </c>
      <c r="G646" t="s">
        <v>633</v>
      </c>
      <c r="H646">
        <v>23001</v>
      </c>
      <c r="I646" t="s">
        <v>61</v>
      </c>
      <c r="K646" t="s">
        <v>62</v>
      </c>
      <c r="L646">
        <v>10</v>
      </c>
      <c r="N646" t="str">
        <f t="shared" si="27"/>
        <v>0</v>
      </c>
      <c r="O646">
        <v>10</v>
      </c>
      <c r="P646" t="s">
        <v>95</v>
      </c>
      <c r="Q646" t="s">
        <v>65</v>
      </c>
      <c r="R646" t="s">
        <v>65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61</v>
      </c>
      <c r="AK646" t="s">
        <v>61</v>
      </c>
      <c r="AL646" t="s">
        <v>61</v>
      </c>
      <c r="AM646" t="s">
        <v>61</v>
      </c>
      <c r="AN646" t="s">
        <v>72</v>
      </c>
      <c r="AO646" t="s">
        <v>81</v>
      </c>
      <c r="AP646" t="b">
        <v>0</v>
      </c>
      <c r="AQ646" t="b">
        <v>0</v>
      </c>
      <c r="AR646" t="s">
        <v>74</v>
      </c>
      <c r="AS646" t="b">
        <v>0</v>
      </c>
      <c r="AT646" t="s">
        <v>90</v>
      </c>
      <c r="AU646" t="s">
        <v>61</v>
      </c>
      <c r="AX646" t="s">
        <v>568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144</v>
      </c>
      <c r="B647" t="s">
        <v>388</v>
      </c>
      <c r="C647">
        <v>1501360</v>
      </c>
      <c r="D647" t="s">
        <v>148</v>
      </c>
      <c r="E647" t="s">
        <v>148</v>
      </c>
      <c r="G647" t="s">
        <v>632</v>
      </c>
      <c r="H647">
        <v>23001</v>
      </c>
      <c r="I647" t="s">
        <v>61</v>
      </c>
      <c r="K647" t="s">
        <v>62</v>
      </c>
      <c r="L647">
        <v>5</v>
      </c>
      <c r="M647" t="str">
        <f>"0"</f>
        <v>0</v>
      </c>
      <c r="N647" t="str">
        <f t="shared" si="27"/>
        <v>0</v>
      </c>
      <c r="O647">
        <v>5</v>
      </c>
      <c r="P647" t="s">
        <v>93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230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72</v>
      </c>
      <c r="AO647" t="s">
        <v>81</v>
      </c>
      <c r="AP647" t="b">
        <v>0</v>
      </c>
      <c r="AQ647" t="b">
        <v>0</v>
      </c>
      <c r="AR647" t="s">
        <v>74</v>
      </c>
      <c r="AS647" t="b">
        <v>0</v>
      </c>
      <c r="AT647" t="s">
        <v>90</v>
      </c>
      <c r="AU647" t="s">
        <v>61</v>
      </c>
      <c r="AX647" t="s">
        <v>568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144</v>
      </c>
      <c r="B648" t="s">
        <v>388</v>
      </c>
      <c r="C648">
        <v>1501360</v>
      </c>
      <c r="D648" t="s">
        <v>148</v>
      </c>
      <c r="E648" t="s">
        <v>148</v>
      </c>
      <c r="F648" t="s">
        <v>153</v>
      </c>
      <c r="G648" t="s">
        <v>633</v>
      </c>
      <c r="H648">
        <v>23001</v>
      </c>
      <c r="I648" t="s">
        <v>61</v>
      </c>
      <c r="K648" t="s">
        <v>62</v>
      </c>
      <c r="L648">
        <v>3</v>
      </c>
      <c r="M648" t="str">
        <f>"0"</f>
        <v>0</v>
      </c>
      <c r="N648" t="str">
        <f t="shared" si="27"/>
        <v>0</v>
      </c>
      <c r="O648">
        <v>3</v>
      </c>
      <c r="P648" t="s">
        <v>95</v>
      </c>
      <c r="Q648" t="s">
        <v>65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>
        <v>230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72</v>
      </c>
      <c r="AO648" t="s">
        <v>81</v>
      </c>
      <c r="AP648" t="b">
        <v>0</v>
      </c>
      <c r="AQ648" t="b">
        <v>0</v>
      </c>
      <c r="AR648" t="s">
        <v>74</v>
      </c>
      <c r="AS648" t="b">
        <v>0</v>
      </c>
      <c r="AT648" t="s">
        <v>90</v>
      </c>
      <c r="AU648" t="s">
        <v>61</v>
      </c>
      <c r="AX648" t="s">
        <v>568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144</v>
      </c>
      <c r="B649" t="s">
        <v>429</v>
      </c>
      <c r="C649">
        <v>1501410</v>
      </c>
      <c r="D649" t="s">
        <v>148</v>
      </c>
      <c r="E649" t="s">
        <v>148</v>
      </c>
      <c r="G649" t="s">
        <v>632</v>
      </c>
      <c r="H649">
        <v>23001</v>
      </c>
      <c r="I649" t="s">
        <v>61</v>
      </c>
      <c r="K649" t="s">
        <v>62</v>
      </c>
      <c r="L649">
        <v>2</v>
      </c>
      <c r="M649" t="str">
        <f>"0"</f>
        <v>0</v>
      </c>
      <c r="N649" t="str">
        <f t="shared" si="27"/>
        <v>0</v>
      </c>
      <c r="O649">
        <v>2</v>
      </c>
      <c r="P649" t="s">
        <v>93</v>
      </c>
      <c r="Q649" t="s">
        <v>65</v>
      </c>
      <c r="R649" t="s">
        <v>65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103</v>
      </c>
      <c r="AB649">
        <v>230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72</v>
      </c>
      <c r="AO649" t="s">
        <v>81</v>
      </c>
      <c r="AP649" t="b">
        <v>0</v>
      </c>
      <c r="AQ649" t="b">
        <v>0</v>
      </c>
      <c r="AR649" t="s">
        <v>74</v>
      </c>
      <c r="AS649" t="b">
        <v>0</v>
      </c>
      <c r="AT649" t="s">
        <v>90</v>
      </c>
      <c r="AU649" t="s">
        <v>61</v>
      </c>
      <c r="AX649" t="s">
        <v>568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144</v>
      </c>
      <c r="B650" t="s">
        <v>429</v>
      </c>
      <c r="C650">
        <v>1501410</v>
      </c>
      <c r="D650" t="s">
        <v>148</v>
      </c>
      <c r="E650" t="s">
        <v>148</v>
      </c>
      <c r="F650" t="s">
        <v>153</v>
      </c>
      <c r="G650" t="s">
        <v>633</v>
      </c>
      <c r="H650">
        <v>23001</v>
      </c>
      <c r="I650" t="s">
        <v>61</v>
      </c>
      <c r="K650" t="s">
        <v>62</v>
      </c>
      <c r="L650">
        <v>2</v>
      </c>
      <c r="M650" t="str">
        <f>"0"</f>
        <v>0</v>
      </c>
      <c r="N650" t="str">
        <f t="shared" si="27"/>
        <v>0</v>
      </c>
      <c r="O650">
        <v>2</v>
      </c>
      <c r="P650" t="s">
        <v>95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230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72</v>
      </c>
      <c r="AO650" t="s">
        <v>81</v>
      </c>
      <c r="AP650" t="b">
        <v>0</v>
      </c>
      <c r="AQ650" t="b">
        <v>0</v>
      </c>
      <c r="AR650" t="s">
        <v>74</v>
      </c>
      <c r="AS650" t="b">
        <v>0</v>
      </c>
      <c r="AT650" t="s">
        <v>90</v>
      </c>
      <c r="AU650" t="s">
        <v>61</v>
      </c>
      <c r="AX650" t="s">
        <v>568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144</v>
      </c>
      <c r="B651" t="s">
        <v>425</v>
      </c>
      <c r="C651">
        <v>1501340</v>
      </c>
      <c r="D651" t="s">
        <v>132</v>
      </c>
      <c r="E651" t="s">
        <v>132</v>
      </c>
      <c r="F651" t="s">
        <v>153</v>
      </c>
      <c r="G651" t="s">
        <v>634</v>
      </c>
      <c r="H651">
        <v>23001</v>
      </c>
      <c r="I651" t="s">
        <v>61</v>
      </c>
      <c r="K651" t="s">
        <v>62</v>
      </c>
      <c r="L651">
        <v>16</v>
      </c>
      <c r="N651" t="str">
        <f t="shared" ref="N651:N714" si="28">"0"</f>
        <v>0</v>
      </c>
      <c r="O651">
        <v>16</v>
      </c>
      <c r="P651" t="s">
        <v>95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>
        <v>230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72</v>
      </c>
      <c r="AO651" t="s">
        <v>81</v>
      </c>
      <c r="AP651" t="b">
        <v>0</v>
      </c>
      <c r="AQ651" t="b">
        <v>0</v>
      </c>
      <c r="AR651" t="s">
        <v>74</v>
      </c>
      <c r="AS651" t="b">
        <v>0</v>
      </c>
      <c r="AT651" t="s">
        <v>90</v>
      </c>
      <c r="AU651" t="s">
        <v>61</v>
      </c>
      <c r="AX651" t="s">
        <v>568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144</v>
      </c>
      <c r="B652" t="s">
        <v>430</v>
      </c>
      <c r="C652">
        <v>1501350</v>
      </c>
      <c r="D652" t="s">
        <v>132</v>
      </c>
      <c r="E652" t="s">
        <v>132</v>
      </c>
      <c r="F652" t="s">
        <v>153</v>
      </c>
      <c r="G652" t="s">
        <v>635</v>
      </c>
      <c r="H652">
        <v>23001</v>
      </c>
      <c r="I652" t="s">
        <v>61</v>
      </c>
      <c r="K652" t="s">
        <v>62</v>
      </c>
      <c r="L652">
        <v>10</v>
      </c>
      <c r="N652" t="str">
        <f t="shared" si="28"/>
        <v>0</v>
      </c>
      <c r="O652">
        <v>10</v>
      </c>
      <c r="P652" t="s">
        <v>95</v>
      </c>
      <c r="Q652" t="s">
        <v>65</v>
      </c>
      <c r="R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72</v>
      </c>
      <c r="AO652" t="s">
        <v>81</v>
      </c>
      <c r="AP652" t="b">
        <v>0</v>
      </c>
      <c r="AQ652" t="b">
        <v>0</v>
      </c>
      <c r="AR652" t="s">
        <v>74</v>
      </c>
      <c r="AS652" t="b">
        <v>0</v>
      </c>
      <c r="AT652" t="s">
        <v>90</v>
      </c>
      <c r="AU652" t="s">
        <v>61</v>
      </c>
      <c r="AX652" t="s">
        <v>568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144</v>
      </c>
      <c r="B653" t="s">
        <v>388</v>
      </c>
      <c r="C653">
        <v>1501360</v>
      </c>
      <c r="D653" t="s">
        <v>132</v>
      </c>
      <c r="E653" t="s">
        <v>132</v>
      </c>
      <c r="F653" t="s">
        <v>153</v>
      </c>
      <c r="G653" t="s">
        <v>635</v>
      </c>
      <c r="H653">
        <v>23001</v>
      </c>
      <c r="I653" t="s">
        <v>61</v>
      </c>
      <c r="K653" t="s">
        <v>62</v>
      </c>
      <c r="L653">
        <v>1</v>
      </c>
      <c r="M653" t="str">
        <f>"0"</f>
        <v>0</v>
      </c>
      <c r="N653" t="str">
        <f t="shared" si="28"/>
        <v>0</v>
      </c>
      <c r="O653">
        <v>1</v>
      </c>
      <c r="P653" t="s">
        <v>95</v>
      </c>
      <c r="Q653" t="s">
        <v>65</v>
      </c>
      <c r="R653" t="s">
        <v>65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72</v>
      </c>
      <c r="AO653" t="s">
        <v>81</v>
      </c>
      <c r="AP653" t="b">
        <v>0</v>
      </c>
      <c r="AQ653" t="b">
        <v>0</v>
      </c>
      <c r="AR653" t="s">
        <v>74</v>
      </c>
      <c r="AS653" t="b">
        <v>0</v>
      </c>
      <c r="AT653" t="s">
        <v>90</v>
      </c>
      <c r="AU653" t="s">
        <v>61</v>
      </c>
      <c r="AX653" t="s">
        <v>568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144</v>
      </c>
      <c r="B654" t="s">
        <v>429</v>
      </c>
      <c r="C654">
        <v>1501410</v>
      </c>
      <c r="D654" t="s">
        <v>132</v>
      </c>
      <c r="E654" t="s">
        <v>132</v>
      </c>
      <c r="F654" t="s">
        <v>153</v>
      </c>
      <c r="G654" t="s">
        <v>635</v>
      </c>
      <c r="H654">
        <v>23001</v>
      </c>
      <c r="I654" t="s">
        <v>61</v>
      </c>
      <c r="K654" t="s">
        <v>62</v>
      </c>
      <c r="L654">
        <v>2</v>
      </c>
      <c r="M654" t="str">
        <f>"0"</f>
        <v>0</v>
      </c>
      <c r="N654" t="str">
        <f t="shared" si="28"/>
        <v>0</v>
      </c>
      <c r="O654">
        <v>2</v>
      </c>
      <c r="P654" t="s">
        <v>95</v>
      </c>
      <c r="Q654" t="s">
        <v>65</v>
      </c>
      <c r="R654" t="s">
        <v>65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230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61</v>
      </c>
      <c r="AK654" t="s">
        <v>61</v>
      </c>
      <c r="AL654" t="s">
        <v>61</v>
      </c>
      <c r="AM654" t="s">
        <v>61</v>
      </c>
      <c r="AN654" t="s">
        <v>72</v>
      </c>
      <c r="AO654" t="s">
        <v>81</v>
      </c>
      <c r="AP654" t="b">
        <v>0</v>
      </c>
      <c r="AQ654" t="b">
        <v>0</v>
      </c>
      <c r="AR654" t="s">
        <v>74</v>
      </c>
      <c r="AS654" t="b">
        <v>0</v>
      </c>
      <c r="AT654" t="s">
        <v>90</v>
      </c>
      <c r="AU654" t="s">
        <v>61</v>
      </c>
      <c r="AX654" t="s">
        <v>568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144</v>
      </c>
      <c r="B655" t="s">
        <v>425</v>
      </c>
      <c r="C655">
        <v>1501340</v>
      </c>
      <c r="D655" t="s">
        <v>231</v>
      </c>
      <c r="E655" t="s">
        <v>231</v>
      </c>
      <c r="G655" t="s">
        <v>636</v>
      </c>
      <c r="H655">
        <v>23001</v>
      </c>
      <c r="I655" t="s">
        <v>61</v>
      </c>
      <c r="K655" t="s">
        <v>62</v>
      </c>
      <c r="L655">
        <v>18</v>
      </c>
      <c r="N655" t="str">
        <f t="shared" si="28"/>
        <v>0</v>
      </c>
      <c r="O655">
        <v>18</v>
      </c>
      <c r="P655" t="s">
        <v>93</v>
      </c>
      <c r="Q655" t="s">
        <v>65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230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72</v>
      </c>
      <c r="AO655" t="s">
        <v>81</v>
      </c>
      <c r="AP655" t="b">
        <v>0</v>
      </c>
      <c r="AQ655" t="b">
        <v>0</v>
      </c>
      <c r="AR655" t="s">
        <v>74</v>
      </c>
      <c r="AS655" t="b">
        <v>0</v>
      </c>
      <c r="AT655" t="s">
        <v>90</v>
      </c>
      <c r="AU655" t="s">
        <v>61</v>
      </c>
      <c r="AX655" t="s">
        <v>568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56</v>
      </c>
      <c r="B656" t="s">
        <v>135</v>
      </c>
      <c r="C656">
        <v>2000310</v>
      </c>
      <c r="D656" t="s">
        <v>231</v>
      </c>
      <c r="E656" t="s">
        <v>231</v>
      </c>
      <c r="F656" t="s">
        <v>613</v>
      </c>
      <c r="G656" t="s">
        <v>637</v>
      </c>
      <c r="H656">
        <v>25001</v>
      </c>
      <c r="I656" t="s">
        <v>61</v>
      </c>
      <c r="K656" t="s">
        <v>607</v>
      </c>
      <c r="L656">
        <v>6</v>
      </c>
      <c r="N656" t="str">
        <f t="shared" si="28"/>
        <v>0</v>
      </c>
      <c r="O656">
        <v>6</v>
      </c>
      <c r="P656" t="s">
        <v>63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0</v>
      </c>
      <c r="Y656" t="b">
        <v>0</v>
      </c>
      <c r="Z656" t="b">
        <v>0</v>
      </c>
      <c r="AA656">
        <v>103</v>
      </c>
      <c r="AB656">
        <v>138</v>
      </c>
      <c r="AC656" t="s">
        <v>600</v>
      </c>
      <c r="AD656" t="b">
        <v>0</v>
      </c>
      <c r="AE656" t="b">
        <v>1</v>
      </c>
      <c r="AF656" t="s">
        <v>70</v>
      </c>
      <c r="AG656" t="s">
        <v>61</v>
      </c>
      <c r="AH656" t="s">
        <v>61</v>
      </c>
      <c r="AI656" t="b">
        <v>0</v>
      </c>
      <c r="AJ656" t="s">
        <v>61</v>
      </c>
      <c r="AK656" t="s">
        <v>61</v>
      </c>
      <c r="AL656" t="s">
        <v>61</v>
      </c>
      <c r="AM656" t="s">
        <v>61</v>
      </c>
      <c r="AN656" t="s">
        <v>72</v>
      </c>
      <c r="AO656" t="s">
        <v>73</v>
      </c>
      <c r="AP656" t="b">
        <v>0</v>
      </c>
      <c r="AQ656" t="b">
        <v>0</v>
      </c>
      <c r="AR656" t="s">
        <v>74</v>
      </c>
      <c r="AS656" t="b">
        <v>0</v>
      </c>
      <c r="AT656" t="s">
        <v>569</v>
      </c>
      <c r="AU656" t="s">
        <v>61</v>
      </c>
      <c r="AX656" t="s">
        <v>568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299</v>
      </c>
      <c r="B657" t="s">
        <v>300</v>
      </c>
      <c r="C657">
        <v>2109310</v>
      </c>
      <c r="D657" t="s">
        <v>231</v>
      </c>
      <c r="E657" t="s">
        <v>231</v>
      </c>
      <c r="F657" t="s">
        <v>602</v>
      </c>
      <c r="G657" t="s">
        <v>638</v>
      </c>
      <c r="H657">
        <v>25061</v>
      </c>
      <c r="I657" t="s">
        <v>61</v>
      </c>
      <c r="K657" t="s">
        <v>605</v>
      </c>
      <c r="L657">
        <v>6</v>
      </c>
      <c r="N657" t="str">
        <f t="shared" si="28"/>
        <v>0</v>
      </c>
      <c r="O657">
        <v>6</v>
      </c>
      <c r="P657" t="s">
        <v>63</v>
      </c>
      <c r="Q657" t="s">
        <v>65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0</v>
      </c>
      <c r="Y657" t="b">
        <v>0</v>
      </c>
      <c r="Z657" t="b">
        <v>0</v>
      </c>
      <c r="AA657">
        <v>103</v>
      </c>
      <c r="AB657">
        <v>92</v>
      </c>
      <c r="AC657" t="s">
        <v>600</v>
      </c>
      <c r="AD657" t="b">
        <v>0</v>
      </c>
      <c r="AE657" t="b">
        <v>1</v>
      </c>
      <c r="AF657" t="s">
        <v>70</v>
      </c>
      <c r="AG657" t="s">
        <v>61</v>
      </c>
      <c r="AH657" t="s">
        <v>61</v>
      </c>
      <c r="AI657" t="b">
        <v>0</v>
      </c>
      <c r="AJ657" t="s">
        <v>61</v>
      </c>
      <c r="AK657" t="s">
        <v>61</v>
      </c>
      <c r="AL657" t="s">
        <v>61</v>
      </c>
      <c r="AM657" t="s">
        <v>61</v>
      </c>
      <c r="AN657" t="s">
        <v>72</v>
      </c>
      <c r="AO657" t="s">
        <v>73</v>
      </c>
      <c r="AP657" t="b">
        <v>0</v>
      </c>
      <c r="AQ657" t="b">
        <v>0</v>
      </c>
      <c r="AR657" t="s">
        <v>74</v>
      </c>
      <c r="AS657" t="b">
        <v>0</v>
      </c>
      <c r="AT657" t="s">
        <v>272</v>
      </c>
      <c r="AU657" t="s">
        <v>61</v>
      </c>
      <c r="AX657" t="s">
        <v>568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144</v>
      </c>
      <c r="B658" t="s">
        <v>425</v>
      </c>
      <c r="C658">
        <v>1501340</v>
      </c>
      <c r="D658" t="s">
        <v>231</v>
      </c>
      <c r="E658" t="s">
        <v>231</v>
      </c>
      <c r="F658" t="s">
        <v>153</v>
      </c>
      <c r="G658" t="s">
        <v>639</v>
      </c>
      <c r="H658">
        <v>23001</v>
      </c>
      <c r="I658" t="s">
        <v>61</v>
      </c>
      <c r="K658" t="s">
        <v>62</v>
      </c>
      <c r="L658">
        <v>16</v>
      </c>
      <c r="N658" t="str">
        <f t="shared" si="28"/>
        <v>0</v>
      </c>
      <c r="O658">
        <v>16</v>
      </c>
      <c r="P658" t="s">
        <v>95</v>
      </c>
      <c r="Q658" t="s">
        <v>65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230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72</v>
      </c>
      <c r="AO658" t="s">
        <v>81</v>
      </c>
      <c r="AP658" t="b">
        <v>0</v>
      </c>
      <c r="AQ658" t="b">
        <v>0</v>
      </c>
      <c r="AR658" t="s">
        <v>74</v>
      </c>
      <c r="AS658" t="b">
        <v>0</v>
      </c>
      <c r="AT658" t="s">
        <v>90</v>
      </c>
      <c r="AU658" t="s">
        <v>61</v>
      </c>
      <c r="AX658" t="s">
        <v>568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144</v>
      </c>
      <c r="B659" t="s">
        <v>430</v>
      </c>
      <c r="C659">
        <v>1501350</v>
      </c>
      <c r="D659" t="s">
        <v>231</v>
      </c>
      <c r="E659" t="s">
        <v>231</v>
      </c>
      <c r="G659" t="s">
        <v>640</v>
      </c>
      <c r="H659">
        <v>23001</v>
      </c>
      <c r="I659" t="s">
        <v>61</v>
      </c>
      <c r="K659" t="s">
        <v>62</v>
      </c>
      <c r="L659">
        <v>5</v>
      </c>
      <c r="M659" t="str">
        <f t="shared" ref="M659:M671" si="29">"0"</f>
        <v>0</v>
      </c>
      <c r="N659" t="str">
        <f t="shared" si="28"/>
        <v>0</v>
      </c>
      <c r="O659">
        <v>5</v>
      </c>
      <c r="P659" t="s">
        <v>93</v>
      </c>
      <c r="Q659" t="s">
        <v>65</v>
      </c>
      <c r="R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230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72</v>
      </c>
      <c r="AO659" t="s">
        <v>81</v>
      </c>
      <c r="AP659" t="b">
        <v>0</v>
      </c>
      <c r="AQ659" t="b">
        <v>0</v>
      </c>
      <c r="AR659" t="s">
        <v>74</v>
      </c>
      <c r="AS659" t="b">
        <v>0</v>
      </c>
      <c r="AT659" t="s">
        <v>90</v>
      </c>
      <c r="AU659" t="s">
        <v>61</v>
      </c>
      <c r="AX659" t="s">
        <v>568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144</v>
      </c>
      <c r="B660" t="s">
        <v>388</v>
      </c>
      <c r="C660">
        <v>1501360</v>
      </c>
      <c r="D660" t="s">
        <v>231</v>
      </c>
      <c r="E660" t="s">
        <v>231</v>
      </c>
      <c r="G660" t="s">
        <v>634</v>
      </c>
      <c r="H660">
        <v>23001</v>
      </c>
      <c r="I660" t="s">
        <v>61</v>
      </c>
      <c r="K660" t="s">
        <v>62</v>
      </c>
      <c r="L660">
        <v>5</v>
      </c>
      <c r="M660" t="str">
        <f t="shared" si="29"/>
        <v>0</v>
      </c>
      <c r="N660" t="str">
        <f t="shared" si="28"/>
        <v>0</v>
      </c>
      <c r="O660">
        <v>5</v>
      </c>
      <c r="P660" t="s">
        <v>93</v>
      </c>
      <c r="Q660" t="s">
        <v>65</v>
      </c>
      <c r="R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>
        <v>230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72</v>
      </c>
      <c r="AO660" t="s">
        <v>81</v>
      </c>
      <c r="AP660" t="b">
        <v>0</v>
      </c>
      <c r="AQ660" t="b">
        <v>0</v>
      </c>
      <c r="AR660" t="s">
        <v>74</v>
      </c>
      <c r="AS660" t="b">
        <v>0</v>
      </c>
      <c r="AT660" t="s">
        <v>90</v>
      </c>
      <c r="AU660" t="s">
        <v>61</v>
      </c>
      <c r="AX660" t="s">
        <v>568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144</v>
      </c>
      <c r="B661" t="s">
        <v>429</v>
      </c>
      <c r="C661">
        <v>1501410</v>
      </c>
      <c r="D661" t="s">
        <v>231</v>
      </c>
      <c r="E661" t="s">
        <v>231</v>
      </c>
      <c r="G661" t="s">
        <v>634</v>
      </c>
      <c r="H661">
        <v>23001</v>
      </c>
      <c r="I661" t="s">
        <v>61</v>
      </c>
      <c r="K661" t="s">
        <v>62</v>
      </c>
      <c r="L661">
        <v>2</v>
      </c>
      <c r="M661" t="str">
        <f t="shared" si="29"/>
        <v>0</v>
      </c>
      <c r="N661" t="str">
        <f t="shared" si="28"/>
        <v>0</v>
      </c>
      <c r="O661">
        <v>2</v>
      </c>
      <c r="P661" t="s">
        <v>93</v>
      </c>
      <c r="Q661" t="s">
        <v>65</v>
      </c>
      <c r="R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72</v>
      </c>
      <c r="AO661" t="s">
        <v>81</v>
      </c>
      <c r="AP661" t="b">
        <v>0</v>
      </c>
      <c r="AQ661" t="b">
        <v>0</v>
      </c>
      <c r="AR661" t="s">
        <v>74</v>
      </c>
      <c r="AS661" t="b">
        <v>0</v>
      </c>
      <c r="AT661" t="s">
        <v>90</v>
      </c>
      <c r="AU661" t="s">
        <v>61</v>
      </c>
      <c r="AX661" t="s">
        <v>568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144</v>
      </c>
      <c r="B662" t="s">
        <v>389</v>
      </c>
      <c r="C662">
        <v>1503350</v>
      </c>
      <c r="D662" t="s">
        <v>83</v>
      </c>
      <c r="E662" t="s">
        <v>83</v>
      </c>
      <c r="F662" t="s">
        <v>153</v>
      </c>
      <c r="G662" t="s">
        <v>641</v>
      </c>
      <c r="H662" t="str">
        <f t="shared" ref="H662:H671" si="30">"02001"</f>
        <v>02001</v>
      </c>
      <c r="I662" t="s">
        <v>61</v>
      </c>
      <c r="K662" t="s">
        <v>62</v>
      </c>
      <c r="L662">
        <v>25</v>
      </c>
      <c r="M662" t="str">
        <f t="shared" si="29"/>
        <v>0</v>
      </c>
      <c r="N662" t="str">
        <f t="shared" si="28"/>
        <v>0</v>
      </c>
      <c r="O662">
        <v>25</v>
      </c>
      <c r="P662" t="s">
        <v>95</v>
      </c>
      <c r="Q662" t="s">
        <v>65</v>
      </c>
      <c r="R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230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72</v>
      </c>
      <c r="AO662" t="s">
        <v>81</v>
      </c>
      <c r="AP662" t="b">
        <v>0</v>
      </c>
      <c r="AQ662" t="b">
        <v>0</v>
      </c>
      <c r="AR662" t="s">
        <v>74</v>
      </c>
      <c r="AS662" t="b">
        <v>0</v>
      </c>
      <c r="AT662" t="s">
        <v>90</v>
      </c>
      <c r="AU662" t="s">
        <v>61</v>
      </c>
      <c r="AX662" t="s">
        <v>568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144</v>
      </c>
      <c r="B663" t="s">
        <v>390</v>
      </c>
      <c r="C663">
        <v>1503360</v>
      </c>
      <c r="D663" t="s">
        <v>83</v>
      </c>
      <c r="E663" t="s">
        <v>83</v>
      </c>
      <c r="F663" t="s">
        <v>153</v>
      </c>
      <c r="G663" t="s">
        <v>641</v>
      </c>
      <c r="H663" t="str">
        <f t="shared" si="30"/>
        <v>02001</v>
      </c>
      <c r="I663" t="s">
        <v>61</v>
      </c>
      <c r="K663" t="s">
        <v>62</v>
      </c>
      <c r="L663">
        <v>12</v>
      </c>
      <c r="M663" t="str">
        <f t="shared" si="29"/>
        <v>0</v>
      </c>
      <c r="N663" t="str">
        <f t="shared" si="28"/>
        <v>0</v>
      </c>
      <c r="O663">
        <v>12</v>
      </c>
      <c r="P663" t="s">
        <v>95</v>
      </c>
      <c r="Q663" t="s">
        <v>65</v>
      </c>
      <c r="R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>
        <v>230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72</v>
      </c>
      <c r="AO663" t="s">
        <v>81</v>
      </c>
      <c r="AP663" t="b">
        <v>0</v>
      </c>
      <c r="AQ663" t="b">
        <v>0</v>
      </c>
      <c r="AR663" t="s">
        <v>74</v>
      </c>
      <c r="AS663" t="b">
        <v>0</v>
      </c>
      <c r="AT663" t="s">
        <v>90</v>
      </c>
      <c r="AU663" t="s">
        <v>61</v>
      </c>
      <c r="AX663" t="s">
        <v>568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144</v>
      </c>
      <c r="B664" t="s">
        <v>389</v>
      </c>
      <c r="C664">
        <v>1503350</v>
      </c>
      <c r="D664" t="s">
        <v>152</v>
      </c>
      <c r="E664" t="s">
        <v>152</v>
      </c>
      <c r="G664" t="s">
        <v>631</v>
      </c>
      <c r="H664" t="str">
        <f t="shared" si="30"/>
        <v>02001</v>
      </c>
      <c r="I664" t="s">
        <v>61</v>
      </c>
      <c r="K664" t="s">
        <v>62</v>
      </c>
      <c r="L664">
        <v>25</v>
      </c>
      <c r="M664" t="str">
        <f t="shared" si="29"/>
        <v>0</v>
      </c>
      <c r="N664" t="str">
        <f t="shared" si="28"/>
        <v>0</v>
      </c>
      <c r="O664">
        <v>25</v>
      </c>
      <c r="P664" t="s">
        <v>93</v>
      </c>
      <c r="Q664" t="s">
        <v>65</v>
      </c>
      <c r="R664" t="s">
        <v>65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230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72</v>
      </c>
      <c r="AO664" t="s">
        <v>81</v>
      </c>
      <c r="AP664" t="b">
        <v>0</v>
      </c>
      <c r="AQ664" t="b">
        <v>0</v>
      </c>
      <c r="AR664" t="s">
        <v>74</v>
      </c>
      <c r="AS664" t="b">
        <v>0</v>
      </c>
      <c r="AT664" t="s">
        <v>90</v>
      </c>
      <c r="AU664" t="s">
        <v>61</v>
      </c>
      <c r="AX664" t="s">
        <v>568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144</v>
      </c>
      <c r="B665" t="s">
        <v>390</v>
      </c>
      <c r="C665">
        <v>1503360</v>
      </c>
      <c r="D665" t="s">
        <v>152</v>
      </c>
      <c r="E665" t="s">
        <v>152</v>
      </c>
      <c r="G665" t="s">
        <v>642</v>
      </c>
      <c r="H665" t="str">
        <f t="shared" si="30"/>
        <v>02001</v>
      </c>
      <c r="I665" t="s">
        <v>61</v>
      </c>
      <c r="K665" t="s">
        <v>62</v>
      </c>
      <c r="L665">
        <v>12</v>
      </c>
      <c r="M665" t="str">
        <f t="shared" si="29"/>
        <v>0</v>
      </c>
      <c r="N665" t="str">
        <f t="shared" si="28"/>
        <v>0</v>
      </c>
      <c r="O665">
        <v>12</v>
      </c>
      <c r="P665" t="s">
        <v>93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72</v>
      </c>
      <c r="AO665" t="s">
        <v>81</v>
      </c>
      <c r="AP665" t="b">
        <v>0</v>
      </c>
      <c r="AQ665" t="b">
        <v>0</v>
      </c>
      <c r="AR665" t="s">
        <v>74</v>
      </c>
      <c r="AS665" t="b">
        <v>0</v>
      </c>
      <c r="AT665" t="s">
        <v>90</v>
      </c>
      <c r="AU665" t="s">
        <v>61</v>
      </c>
      <c r="AX665" t="s">
        <v>568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144</v>
      </c>
      <c r="B666" t="s">
        <v>389</v>
      </c>
      <c r="C666">
        <v>1503350</v>
      </c>
      <c r="D666" t="s">
        <v>75</v>
      </c>
      <c r="E666" t="s">
        <v>75</v>
      </c>
      <c r="G666" t="s">
        <v>634</v>
      </c>
      <c r="H666" t="str">
        <f t="shared" si="30"/>
        <v>02001</v>
      </c>
      <c r="I666" t="s">
        <v>61</v>
      </c>
      <c r="K666" t="s">
        <v>62</v>
      </c>
      <c r="L666">
        <v>25</v>
      </c>
      <c r="M666" t="str">
        <f t="shared" si="29"/>
        <v>0</v>
      </c>
      <c r="N666" t="str">
        <f t="shared" si="28"/>
        <v>0</v>
      </c>
      <c r="O666">
        <v>25</v>
      </c>
      <c r="P666" t="s">
        <v>93</v>
      </c>
      <c r="Q666" t="s">
        <v>65</v>
      </c>
      <c r="R666" t="s">
        <v>65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230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72</v>
      </c>
      <c r="AO666" t="s">
        <v>81</v>
      </c>
      <c r="AP666" t="b">
        <v>0</v>
      </c>
      <c r="AQ666" t="b">
        <v>0</v>
      </c>
      <c r="AR666" t="s">
        <v>74</v>
      </c>
      <c r="AS666" t="b">
        <v>0</v>
      </c>
      <c r="AT666" t="s">
        <v>90</v>
      </c>
      <c r="AU666" t="s">
        <v>61</v>
      </c>
      <c r="AX666" t="s">
        <v>568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144</v>
      </c>
      <c r="B667" t="s">
        <v>390</v>
      </c>
      <c r="C667">
        <v>1503360</v>
      </c>
      <c r="D667" t="s">
        <v>75</v>
      </c>
      <c r="E667" t="s">
        <v>75</v>
      </c>
      <c r="G667" t="s">
        <v>643</v>
      </c>
      <c r="H667" t="str">
        <f t="shared" si="30"/>
        <v>02001</v>
      </c>
      <c r="I667" t="s">
        <v>61</v>
      </c>
      <c r="K667" t="s">
        <v>62</v>
      </c>
      <c r="L667">
        <v>12</v>
      </c>
      <c r="M667" t="str">
        <f t="shared" si="29"/>
        <v>0</v>
      </c>
      <c r="N667" t="str">
        <f t="shared" si="28"/>
        <v>0</v>
      </c>
      <c r="O667">
        <v>12</v>
      </c>
      <c r="P667" t="s">
        <v>93</v>
      </c>
      <c r="Q667" t="s">
        <v>65</v>
      </c>
      <c r="R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72</v>
      </c>
      <c r="AO667" t="s">
        <v>81</v>
      </c>
      <c r="AP667" t="b">
        <v>0</v>
      </c>
      <c r="AQ667" t="b">
        <v>0</v>
      </c>
      <c r="AR667" t="s">
        <v>74</v>
      </c>
      <c r="AS667" t="b">
        <v>0</v>
      </c>
      <c r="AT667" t="s">
        <v>90</v>
      </c>
      <c r="AU667" t="s">
        <v>61</v>
      </c>
      <c r="AX667" t="s">
        <v>568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144</v>
      </c>
      <c r="B668" t="s">
        <v>474</v>
      </c>
      <c r="C668">
        <v>1502410</v>
      </c>
      <c r="D668" t="s">
        <v>58</v>
      </c>
      <c r="E668" t="s">
        <v>58</v>
      </c>
      <c r="F668" t="s">
        <v>146</v>
      </c>
      <c r="G668" t="s">
        <v>631</v>
      </c>
      <c r="H668" t="str">
        <f t="shared" si="30"/>
        <v>02001</v>
      </c>
      <c r="I668" t="s">
        <v>61</v>
      </c>
      <c r="K668" t="s">
        <v>62</v>
      </c>
      <c r="L668">
        <v>25</v>
      </c>
      <c r="M668" t="str">
        <f t="shared" si="29"/>
        <v>0</v>
      </c>
      <c r="N668" t="str">
        <f t="shared" si="28"/>
        <v>0</v>
      </c>
      <c r="O668">
        <v>25</v>
      </c>
      <c r="P668" t="s">
        <v>95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72</v>
      </c>
      <c r="AO668" t="s">
        <v>81</v>
      </c>
      <c r="AP668" t="b">
        <v>0</v>
      </c>
      <c r="AQ668" t="b">
        <v>0</v>
      </c>
      <c r="AR668" t="s">
        <v>74</v>
      </c>
      <c r="AS668" t="b">
        <v>0</v>
      </c>
      <c r="AT668" t="s">
        <v>90</v>
      </c>
      <c r="AU668" t="s">
        <v>61</v>
      </c>
      <c r="AX668" t="s">
        <v>568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144</v>
      </c>
      <c r="B669" t="s">
        <v>475</v>
      </c>
      <c r="C669">
        <v>1502420</v>
      </c>
      <c r="D669" t="s">
        <v>58</v>
      </c>
      <c r="E669" t="s">
        <v>58</v>
      </c>
      <c r="F669" t="s">
        <v>146</v>
      </c>
      <c r="G669" t="s">
        <v>644</v>
      </c>
      <c r="H669" t="str">
        <f t="shared" si="30"/>
        <v>02001</v>
      </c>
      <c r="I669" t="s">
        <v>61</v>
      </c>
      <c r="K669" t="s">
        <v>62</v>
      </c>
      <c r="L669">
        <v>12</v>
      </c>
      <c r="M669" t="str">
        <f t="shared" si="29"/>
        <v>0</v>
      </c>
      <c r="N669" t="str">
        <f t="shared" si="28"/>
        <v>0</v>
      </c>
      <c r="O669">
        <v>12</v>
      </c>
      <c r="P669" t="s">
        <v>95</v>
      </c>
      <c r="Q669" t="s">
        <v>65</v>
      </c>
      <c r="R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103</v>
      </c>
      <c r="AB669">
        <v>230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72</v>
      </c>
      <c r="AO669" t="s">
        <v>81</v>
      </c>
      <c r="AP669" t="b">
        <v>0</v>
      </c>
      <c r="AQ669" t="b">
        <v>0</v>
      </c>
      <c r="AR669" t="s">
        <v>74</v>
      </c>
      <c r="AS669" t="b">
        <v>0</v>
      </c>
      <c r="AT669" t="s">
        <v>90</v>
      </c>
      <c r="AU669" t="s">
        <v>61</v>
      </c>
      <c r="AX669" t="s">
        <v>568</v>
      </c>
      <c r="AY669" t="s">
        <v>61</v>
      </c>
      <c r="BA669" t="b">
        <v>0</v>
      </c>
      <c r="BB669" t="s">
        <v>61</v>
      </c>
      <c r="BD669" t="s">
        <v>61</v>
      </c>
    </row>
    <row r="670" spans="1:56" x14ac:dyDescent="0.25">
      <c r="A670" t="s">
        <v>144</v>
      </c>
      <c r="B670" t="s">
        <v>474</v>
      </c>
      <c r="C670">
        <v>1502410</v>
      </c>
      <c r="D670" t="s">
        <v>132</v>
      </c>
      <c r="E670" t="s">
        <v>132</v>
      </c>
      <c r="G670" t="s">
        <v>634</v>
      </c>
      <c r="H670" t="str">
        <f t="shared" si="30"/>
        <v>02001</v>
      </c>
      <c r="I670" t="s">
        <v>61</v>
      </c>
      <c r="K670" t="s">
        <v>62</v>
      </c>
      <c r="L670">
        <v>25</v>
      </c>
      <c r="M670" t="str">
        <f t="shared" si="29"/>
        <v>0</v>
      </c>
      <c r="N670" t="str">
        <f t="shared" si="28"/>
        <v>0</v>
      </c>
      <c r="O670">
        <v>25</v>
      </c>
      <c r="P670" t="s">
        <v>93</v>
      </c>
      <c r="Q670" t="s">
        <v>65</v>
      </c>
      <c r="R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72</v>
      </c>
      <c r="AO670" t="s">
        <v>81</v>
      </c>
      <c r="AP670" t="b">
        <v>0</v>
      </c>
      <c r="AQ670" t="b">
        <v>0</v>
      </c>
      <c r="AR670" t="s">
        <v>74</v>
      </c>
      <c r="AS670" t="b">
        <v>0</v>
      </c>
      <c r="AT670" t="s">
        <v>90</v>
      </c>
      <c r="AU670" t="s">
        <v>61</v>
      </c>
      <c r="AX670" t="s">
        <v>568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144</v>
      </c>
      <c r="B671" t="s">
        <v>475</v>
      </c>
      <c r="C671">
        <v>1502420</v>
      </c>
      <c r="D671" t="s">
        <v>132</v>
      </c>
      <c r="E671" t="s">
        <v>132</v>
      </c>
      <c r="G671" t="s">
        <v>631</v>
      </c>
      <c r="H671" t="str">
        <f t="shared" si="30"/>
        <v>02001</v>
      </c>
      <c r="I671" t="s">
        <v>61</v>
      </c>
      <c r="K671" t="s">
        <v>62</v>
      </c>
      <c r="L671">
        <v>12</v>
      </c>
      <c r="M671" t="str">
        <f t="shared" si="29"/>
        <v>0</v>
      </c>
      <c r="N671" t="str">
        <f t="shared" si="28"/>
        <v>0</v>
      </c>
      <c r="O671">
        <v>12</v>
      </c>
      <c r="P671" t="s">
        <v>93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230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72</v>
      </c>
      <c r="AO671" t="s">
        <v>81</v>
      </c>
      <c r="AP671" t="b">
        <v>0</v>
      </c>
      <c r="AQ671" t="b">
        <v>0</v>
      </c>
      <c r="AR671" t="s">
        <v>74</v>
      </c>
      <c r="AS671" t="b">
        <v>0</v>
      </c>
      <c r="AT671" t="s">
        <v>90</v>
      </c>
      <c r="AU671" t="s">
        <v>61</v>
      </c>
      <c r="AX671" t="s">
        <v>568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176</v>
      </c>
      <c r="B672" t="s">
        <v>625</v>
      </c>
      <c r="C672">
        <v>2400300</v>
      </c>
      <c r="D672" t="s">
        <v>231</v>
      </c>
      <c r="E672" t="s">
        <v>231</v>
      </c>
      <c r="F672" t="s">
        <v>304</v>
      </c>
      <c r="G672" t="s">
        <v>645</v>
      </c>
      <c r="H672" t="str">
        <f>"05002"</f>
        <v>05002</v>
      </c>
      <c r="I672" t="s">
        <v>61</v>
      </c>
      <c r="K672" t="s">
        <v>62</v>
      </c>
      <c r="L672">
        <v>1</v>
      </c>
      <c r="N672" t="str">
        <f t="shared" si="28"/>
        <v>0</v>
      </c>
      <c r="O672">
        <v>1</v>
      </c>
      <c r="P672" t="s">
        <v>63</v>
      </c>
      <c r="Q672" t="s">
        <v>65</v>
      </c>
      <c r="R672" t="s">
        <v>65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230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86</v>
      </c>
      <c r="AO672" t="s">
        <v>81</v>
      </c>
      <c r="AP672" t="b">
        <v>0</v>
      </c>
      <c r="AQ672" t="b">
        <v>0</v>
      </c>
      <c r="AR672" t="s">
        <v>74</v>
      </c>
      <c r="AS672" t="b">
        <v>0</v>
      </c>
      <c r="AT672" t="s">
        <v>90</v>
      </c>
      <c r="AU672" t="s">
        <v>61</v>
      </c>
      <c r="AX672" t="s">
        <v>568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182</v>
      </c>
      <c r="B673" t="s">
        <v>646</v>
      </c>
      <c r="C673">
        <v>1001310</v>
      </c>
      <c r="D673" t="s">
        <v>83</v>
      </c>
      <c r="E673" t="s">
        <v>83</v>
      </c>
      <c r="F673" t="s">
        <v>270</v>
      </c>
      <c r="G673" t="s">
        <v>647</v>
      </c>
      <c r="H673">
        <v>13005</v>
      </c>
      <c r="I673" t="s">
        <v>61</v>
      </c>
      <c r="K673" t="s">
        <v>62</v>
      </c>
      <c r="L673">
        <v>10</v>
      </c>
      <c r="N673" t="str">
        <f t="shared" si="28"/>
        <v>0</v>
      </c>
      <c r="O673">
        <v>10</v>
      </c>
      <c r="P673" t="s">
        <v>63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0</v>
      </c>
      <c r="Z673" t="b">
        <v>0</v>
      </c>
      <c r="AA673">
        <v>103</v>
      </c>
      <c r="AB673">
        <v>230</v>
      </c>
      <c r="AC673" t="s">
        <v>69</v>
      </c>
      <c r="AD673" t="b">
        <v>0</v>
      </c>
      <c r="AE673" t="b">
        <v>1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72</v>
      </c>
      <c r="AO673" t="s">
        <v>73</v>
      </c>
      <c r="AP673" t="b">
        <v>0</v>
      </c>
      <c r="AQ673" t="b">
        <v>0</v>
      </c>
      <c r="AR673" t="s">
        <v>74</v>
      </c>
      <c r="AS673" t="b">
        <v>0</v>
      </c>
      <c r="AT673" t="s">
        <v>90</v>
      </c>
      <c r="AU673" t="s">
        <v>61</v>
      </c>
      <c r="AX673" t="s">
        <v>568</v>
      </c>
      <c r="AY673" t="s">
        <v>61</v>
      </c>
      <c r="BA673" t="b">
        <v>1</v>
      </c>
      <c r="BB673" t="s">
        <v>61</v>
      </c>
      <c r="BD673" t="s">
        <v>61</v>
      </c>
    </row>
    <row r="674" spans="1:56" x14ac:dyDescent="0.25">
      <c r="A674" t="s">
        <v>182</v>
      </c>
      <c r="B674" t="s">
        <v>648</v>
      </c>
      <c r="C674">
        <v>1001370</v>
      </c>
      <c r="D674" t="s">
        <v>83</v>
      </c>
      <c r="E674" t="s">
        <v>83</v>
      </c>
      <c r="F674" t="s">
        <v>270</v>
      </c>
      <c r="G674" t="s">
        <v>647</v>
      </c>
      <c r="H674">
        <v>13005</v>
      </c>
      <c r="I674" t="s">
        <v>61</v>
      </c>
      <c r="K674" t="s">
        <v>62</v>
      </c>
      <c r="L674">
        <v>15</v>
      </c>
      <c r="N674" t="str">
        <f t="shared" si="28"/>
        <v>0</v>
      </c>
      <c r="O674">
        <v>15</v>
      </c>
      <c r="P674" t="s">
        <v>63</v>
      </c>
      <c r="Q674" t="s">
        <v>65</v>
      </c>
      <c r="R674" t="s">
        <v>65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0</v>
      </c>
      <c r="Z674" t="b">
        <v>0</v>
      </c>
      <c r="AA674">
        <v>103</v>
      </c>
      <c r="AB674">
        <v>230</v>
      </c>
      <c r="AC674" t="s">
        <v>69</v>
      </c>
      <c r="AD674" t="b">
        <v>0</v>
      </c>
      <c r="AE674" t="b">
        <v>1</v>
      </c>
      <c r="AF674" t="s">
        <v>70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72</v>
      </c>
      <c r="AO674" t="s">
        <v>73</v>
      </c>
      <c r="AP674" t="b">
        <v>0</v>
      </c>
      <c r="AQ674" t="b">
        <v>0</v>
      </c>
      <c r="AR674" t="s">
        <v>74</v>
      </c>
      <c r="AS674" t="b">
        <v>0</v>
      </c>
      <c r="AT674" t="s">
        <v>90</v>
      </c>
      <c r="AU674" t="s">
        <v>61</v>
      </c>
      <c r="AX674" t="s">
        <v>568</v>
      </c>
      <c r="AY674" t="s">
        <v>61</v>
      </c>
      <c r="BA674" t="b">
        <v>1</v>
      </c>
      <c r="BB674" t="s">
        <v>61</v>
      </c>
      <c r="BD674" t="s">
        <v>61</v>
      </c>
    </row>
    <row r="675" spans="1:56" x14ac:dyDescent="0.25">
      <c r="A675" t="s">
        <v>182</v>
      </c>
      <c r="B675" t="s">
        <v>649</v>
      </c>
      <c r="C675">
        <v>1001400</v>
      </c>
      <c r="D675" t="s">
        <v>83</v>
      </c>
      <c r="E675" t="s">
        <v>83</v>
      </c>
      <c r="F675" t="s">
        <v>270</v>
      </c>
      <c r="G675" t="s">
        <v>647</v>
      </c>
      <c r="H675">
        <v>13005</v>
      </c>
      <c r="I675" t="s">
        <v>61</v>
      </c>
      <c r="K675" t="s">
        <v>62</v>
      </c>
      <c r="L675">
        <v>10</v>
      </c>
      <c r="N675" t="str">
        <f t="shared" si="28"/>
        <v>0</v>
      </c>
      <c r="O675">
        <v>10</v>
      </c>
      <c r="P675" t="s">
        <v>63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0</v>
      </c>
      <c r="Z675" t="b">
        <v>0</v>
      </c>
      <c r="AA675">
        <v>103</v>
      </c>
      <c r="AB675">
        <v>230</v>
      </c>
      <c r="AC675" t="s">
        <v>69</v>
      </c>
      <c r="AD675" t="b">
        <v>0</v>
      </c>
      <c r="AE675" t="b">
        <v>1</v>
      </c>
      <c r="AF675" t="s">
        <v>70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72</v>
      </c>
      <c r="AO675" t="s">
        <v>73</v>
      </c>
      <c r="AP675" t="b">
        <v>0</v>
      </c>
      <c r="AQ675" t="b">
        <v>0</v>
      </c>
      <c r="AR675" t="s">
        <v>74</v>
      </c>
      <c r="AS675" t="b">
        <v>0</v>
      </c>
      <c r="AT675" t="s">
        <v>90</v>
      </c>
      <c r="AU675" t="s">
        <v>61</v>
      </c>
      <c r="AX675" t="s">
        <v>568</v>
      </c>
      <c r="AY675" t="s">
        <v>61</v>
      </c>
      <c r="BA675" t="b">
        <v>1</v>
      </c>
      <c r="BB675" t="s">
        <v>61</v>
      </c>
      <c r="BD675" t="s">
        <v>61</v>
      </c>
    </row>
    <row r="676" spans="1:56" x14ac:dyDescent="0.25">
      <c r="A676" t="s">
        <v>182</v>
      </c>
      <c r="B676" t="s">
        <v>650</v>
      </c>
      <c r="C676">
        <v>1001340</v>
      </c>
      <c r="D676" t="s">
        <v>83</v>
      </c>
      <c r="E676" t="s">
        <v>83</v>
      </c>
      <c r="F676" t="s">
        <v>270</v>
      </c>
      <c r="G676" t="s">
        <v>647</v>
      </c>
      <c r="H676">
        <v>13005</v>
      </c>
      <c r="I676" t="s">
        <v>61</v>
      </c>
      <c r="K676" t="s">
        <v>62</v>
      </c>
      <c r="L676">
        <v>10</v>
      </c>
      <c r="N676" t="str">
        <f t="shared" si="28"/>
        <v>0</v>
      </c>
      <c r="O676">
        <v>10</v>
      </c>
      <c r="P676" t="s">
        <v>63</v>
      </c>
      <c r="Q676" t="s">
        <v>65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0</v>
      </c>
      <c r="Z676" t="b">
        <v>0</v>
      </c>
      <c r="AA676">
        <v>103</v>
      </c>
      <c r="AB676">
        <v>230</v>
      </c>
      <c r="AC676" t="s">
        <v>69</v>
      </c>
      <c r="AD676" t="b">
        <v>0</v>
      </c>
      <c r="AE676" t="b">
        <v>1</v>
      </c>
      <c r="AF676" t="s">
        <v>70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72</v>
      </c>
      <c r="AO676" t="s">
        <v>73</v>
      </c>
      <c r="AP676" t="b">
        <v>0</v>
      </c>
      <c r="AQ676" t="b">
        <v>0</v>
      </c>
      <c r="AR676" t="s">
        <v>74</v>
      </c>
      <c r="AS676" t="b">
        <v>0</v>
      </c>
      <c r="AT676" t="s">
        <v>90</v>
      </c>
      <c r="AU676" t="s">
        <v>61</v>
      </c>
      <c r="AX676" t="s">
        <v>568</v>
      </c>
      <c r="AY676" t="s">
        <v>61</v>
      </c>
      <c r="BA676" t="b">
        <v>1</v>
      </c>
      <c r="BB676" t="s">
        <v>61</v>
      </c>
      <c r="BD676" t="s">
        <v>61</v>
      </c>
    </row>
    <row r="677" spans="1:56" x14ac:dyDescent="0.25">
      <c r="A677" t="s">
        <v>182</v>
      </c>
      <c r="B677" t="s">
        <v>650</v>
      </c>
      <c r="C677">
        <v>1001340</v>
      </c>
      <c r="D677" t="s">
        <v>75</v>
      </c>
      <c r="E677" t="s">
        <v>75</v>
      </c>
      <c r="F677" t="s">
        <v>190</v>
      </c>
      <c r="G677" t="s">
        <v>651</v>
      </c>
      <c r="H677">
        <v>24004</v>
      </c>
      <c r="I677" t="s">
        <v>61</v>
      </c>
      <c r="K677" t="s">
        <v>62</v>
      </c>
      <c r="L677">
        <v>10</v>
      </c>
      <c r="N677" t="str">
        <f t="shared" si="28"/>
        <v>0</v>
      </c>
      <c r="O677">
        <v>10</v>
      </c>
      <c r="P677" t="s">
        <v>63</v>
      </c>
      <c r="Q677" t="s">
        <v>65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0</v>
      </c>
      <c r="Z677" t="b">
        <v>0</v>
      </c>
      <c r="AA677">
        <v>103</v>
      </c>
      <c r="AB677">
        <v>230</v>
      </c>
      <c r="AC677" t="s">
        <v>69</v>
      </c>
      <c r="AD677" t="b">
        <v>0</v>
      </c>
      <c r="AE677" t="b">
        <v>1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72</v>
      </c>
      <c r="AO677" t="s">
        <v>188</v>
      </c>
      <c r="AP677" t="b">
        <v>0</v>
      </c>
      <c r="AQ677" t="b">
        <v>0</v>
      </c>
      <c r="AR677" t="s">
        <v>74</v>
      </c>
      <c r="AS677" t="b">
        <v>0</v>
      </c>
      <c r="AT677" t="s">
        <v>90</v>
      </c>
      <c r="AU677" t="s">
        <v>61</v>
      </c>
      <c r="AX677" t="s">
        <v>568</v>
      </c>
      <c r="AY677" t="s">
        <v>61</v>
      </c>
      <c r="BA677" t="b">
        <v>1</v>
      </c>
      <c r="BB677" t="s">
        <v>61</v>
      </c>
      <c r="BD677" t="s">
        <v>61</v>
      </c>
    </row>
    <row r="678" spans="1:56" x14ac:dyDescent="0.25">
      <c r="A678" t="s">
        <v>182</v>
      </c>
      <c r="B678" t="s">
        <v>646</v>
      </c>
      <c r="C678">
        <v>1001310</v>
      </c>
      <c r="D678" t="s">
        <v>75</v>
      </c>
      <c r="E678" t="s">
        <v>75</v>
      </c>
      <c r="F678" t="s">
        <v>190</v>
      </c>
      <c r="G678" t="s">
        <v>651</v>
      </c>
      <c r="H678">
        <v>24004</v>
      </c>
      <c r="I678" t="s">
        <v>61</v>
      </c>
      <c r="K678" t="s">
        <v>62</v>
      </c>
      <c r="L678">
        <v>10</v>
      </c>
      <c r="N678" t="str">
        <f t="shared" si="28"/>
        <v>0</v>
      </c>
      <c r="O678">
        <v>10</v>
      </c>
      <c r="P678" t="s">
        <v>63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0</v>
      </c>
      <c r="Z678" t="b">
        <v>0</v>
      </c>
      <c r="AA678">
        <v>103</v>
      </c>
      <c r="AB678">
        <v>230</v>
      </c>
      <c r="AC678" t="s">
        <v>69</v>
      </c>
      <c r="AD678" t="b">
        <v>0</v>
      </c>
      <c r="AE678" t="b">
        <v>1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72</v>
      </c>
      <c r="AO678" t="s">
        <v>188</v>
      </c>
      <c r="AP678" t="b">
        <v>0</v>
      </c>
      <c r="AQ678" t="b">
        <v>0</v>
      </c>
      <c r="AR678" t="s">
        <v>74</v>
      </c>
      <c r="AS678" t="b">
        <v>0</v>
      </c>
      <c r="AT678" t="s">
        <v>90</v>
      </c>
      <c r="AU678" t="s">
        <v>61</v>
      </c>
      <c r="AX678" t="s">
        <v>568</v>
      </c>
      <c r="AY678" t="s">
        <v>61</v>
      </c>
      <c r="BA678" t="b">
        <v>1</v>
      </c>
      <c r="BB678" t="s">
        <v>61</v>
      </c>
      <c r="BD678" t="s">
        <v>61</v>
      </c>
    </row>
    <row r="679" spans="1:56" x14ac:dyDescent="0.25">
      <c r="A679" t="s">
        <v>164</v>
      </c>
      <c r="B679" t="s">
        <v>652</v>
      </c>
      <c r="C679">
        <v>2106310</v>
      </c>
      <c r="D679" t="s">
        <v>75</v>
      </c>
      <c r="E679" t="s">
        <v>75</v>
      </c>
      <c r="F679" t="s">
        <v>190</v>
      </c>
      <c r="G679" t="s">
        <v>651</v>
      </c>
      <c r="H679">
        <v>24004</v>
      </c>
      <c r="I679" t="s">
        <v>61</v>
      </c>
      <c r="K679" t="s">
        <v>62</v>
      </c>
      <c r="L679">
        <v>6</v>
      </c>
      <c r="N679" t="str">
        <f t="shared" si="28"/>
        <v>0</v>
      </c>
      <c r="O679">
        <v>6</v>
      </c>
      <c r="P679" t="s">
        <v>63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0</v>
      </c>
      <c r="Z679" t="b">
        <v>0</v>
      </c>
      <c r="AA679">
        <v>103</v>
      </c>
      <c r="AB679">
        <v>230</v>
      </c>
      <c r="AC679" t="s">
        <v>69</v>
      </c>
      <c r="AD679" t="b">
        <v>0</v>
      </c>
      <c r="AE679" t="b">
        <v>1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72</v>
      </c>
      <c r="AO679" t="s">
        <v>188</v>
      </c>
      <c r="AP679" t="b">
        <v>0</v>
      </c>
      <c r="AQ679" t="b">
        <v>0</v>
      </c>
      <c r="AR679" t="s">
        <v>74</v>
      </c>
      <c r="AS679" t="b">
        <v>0</v>
      </c>
      <c r="AT679" t="s">
        <v>90</v>
      </c>
      <c r="AU679" t="s">
        <v>61</v>
      </c>
      <c r="AX679" t="s">
        <v>568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182</v>
      </c>
      <c r="B680" t="s">
        <v>649</v>
      </c>
      <c r="C680">
        <v>1001400</v>
      </c>
      <c r="D680" t="s">
        <v>75</v>
      </c>
      <c r="E680" t="s">
        <v>75</v>
      </c>
      <c r="F680" t="s">
        <v>190</v>
      </c>
      <c r="G680" t="s">
        <v>651</v>
      </c>
      <c r="H680">
        <v>22002</v>
      </c>
      <c r="I680" t="s">
        <v>61</v>
      </c>
      <c r="K680" t="s">
        <v>62</v>
      </c>
      <c r="L680">
        <v>5</v>
      </c>
      <c r="N680" t="str">
        <f t="shared" si="28"/>
        <v>0</v>
      </c>
      <c r="O680">
        <v>5</v>
      </c>
      <c r="P680" t="s">
        <v>63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0</v>
      </c>
      <c r="Z680" t="b">
        <v>0</v>
      </c>
      <c r="AA680">
        <v>103</v>
      </c>
      <c r="AB680">
        <v>230</v>
      </c>
      <c r="AC680" t="s">
        <v>69</v>
      </c>
      <c r="AD680" t="b">
        <v>0</v>
      </c>
      <c r="AE680" t="b">
        <v>1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72</v>
      </c>
      <c r="AO680" t="s">
        <v>188</v>
      </c>
      <c r="AP680" t="b">
        <v>0</v>
      </c>
      <c r="AQ680" t="b">
        <v>0</v>
      </c>
      <c r="AR680" t="s">
        <v>74</v>
      </c>
      <c r="AS680" t="b">
        <v>0</v>
      </c>
      <c r="AT680" t="s">
        <v>90</v>
      </c>
      <c r="AU680" t="s">
        <v>61</v>
      </c>
      <c r="AX680" t="s">
        <v>568</v>
      </c>
      <c r="AY680" t="s">
        <v>61</v>
      </c>
      <c r="BA680" t="b">
        <v>1</v>
      </c>
      <c r="BB680" t="s">
        <v>61</v>
      </c>
      <c r="BD680" t="s">
        <v>61</v>
      </c>
    </row>
    <row r="681" spans="1:56" x14ac:dyDescent="0.25">
      <c r="A681" t="s">
        <v>182</v>
      </c>
      <c r="B681" t="s">
        <v>648</v>
      </c>
      <c r="C681">
        <v>1001370</v>
      </c>
      <c r="D681" t="s">
        <v>75</v>
      </c>
      <c r="E681" t="s">
        <v>75</v>
      </c>
      <c r="F681" t="s">
        <v>190</v>
      </c>
      <c r="G681" t="s">
        <v>653</v>
      </c>
      <c r="H681">
        <v>24004</v>
      </c>
      <c r="I681" t="s">
        <v>61</v>
      </c>
      <c r="K681" t="s">
        <v>62</v>
      </c>
      <c r="L681">
        <v>10</v>
      </c>
      <c r="N681" t="str">
        <f t="shared" si="28"/>
        <v>0</v>
      </c>
      <c r="O681">
        <v>10</v>
      </c>
      <c r="P681" t="s">
        <v>63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0</v>
      </c>
      <c r="Z681" t="b">
        <v>0</v>
      </c>
      <c r="AA681">
        <v>103</v>
      </c>
      <c r="AB681">
        <v>230</v>
      </c>
      <c r="AC681" t="s">
        <v>69</v>
      </c>
      <c r="AD681" t="b">
        <v>0</v>
      </c>
      <c r="AE681" t="b">
        <v>1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72</v>
      </c>
      <c r="AO681" t="s">
        <v>188</v>
      </c>
      <c r="AP681" t="b">
        <v>0</v>
      </c>
      <c r="AQ681" t="b">
        <v>0</v>
      </c>
      <c r="AR681" t="s">
        <v>74</v>
      </c>
      <c r="AS681" t="b">
        <v>0</v>
      </c>
      <c r="AT681" t="s">
        <v>90</v>
      </c>
      <c r="AU681" t="s">
        <v>61</v>
      </c>
      <c r="AX681" t="s">
        <v>568</v>
      </c>
      <c r="AY681" t="s">
        <v>61</v>
      </c>
      <c r="BA681" t="b">
        <v>1</v>
      </c>
      <c r="BB681" t="s">
        <v>61</v>
      </c>
      <c r="BD681" t="s">
        <v>61</v>
      </c>
    </row>
    <row r="682" spans="1:56" x14ac:dyDescent="0.25">
      <c r="A682" t="s">
        <v>173</v>
      </c>
      <c r="B682" t="s">
        <v>654</v>
      </c>
      <c r="C682">
        <v>2102335</v>
      </c>
      <c r="D682" t="s">
        <v>75</v>
      </c>
      <c r="E682" t="s">
        <v>75</v>
      </c>
      <c r="F682" t="s">
        <v>190</v>
      </c>
      <c r="G682" t="s">
        <v>653</v>
      </c>
      <c r="H682">
        <v>24004</v>
      </c>
      <c r="I682" t="s">
        <v>61</v>
      </c>
      <c r="K682" t="s">
        <v>62</v>
      </c>
      <c r="L682">
        <v>6</v>
      </c>
      <c r="M682" t="str">
        <f>"0"</f>
        <v>0</v>
      </c>
      <c r="N682" t="str">
        <f t="shared" si="28"/>
        <v>0</v>
      </c>
      <c r="O682">
        <v>6</v>
      </c>
      <c r="P682" t="s">
        <v>63</v>
      </c>
      <c r="Q682" t="s">
        <v>65</v>
      </c>
      <c r="R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0</v>
      </c>
      <c r="Z682" t="b">
        <v>0</v>
      </c>
      <c r="AA682">
        <v>103</v>
      </c>
      <c r="AB682">
        <v>230</v>
      </c>
      <c r="AC682" t="s">
        <v>69</v>
      </c>
      <c r="AD682" t="b">
        <v>0</v>
      </c>
      <c r="AE682" t="b">
        <v>1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72</v>
      </c>
      <c r="AO682" t="s">
        <v>188</v>
      </c>
      <c r="AP682" t="b">
        <v>0</v>
      </c>
      <c r="AQ682" t="b">
        <v>0</v>
      </c>
      <c r="AR682" t="s">
        <v>74</v>
      </c>
      <c r="AS682" t="b">
        <v>0</v>
      </c>
      <c r="AT682" t="s">
        <v>90</v>
      </c>
      <c r="AU682" t="s">
        <v>61</v>
      </c>
      <c r="AX682" t="s">
        <v>568</v>
      </c>
      <c r="AY682" t="s">
        <v>61</v>
      </c>
      <c r="BA682" t="b">
        <v>1</v>
      </c>
      <c r="BB682" t="s">
        <v>61</v>
      </c>
      <c r="BD682" t="s">
        <v>61</v>
      </c>
    </row>
    <row r="683" spans="1:56" x14ac:dyDescent="0.25">
      <c r="A683" t="s">
        <v>299</v>
      </c>
      <c r="B683" t="s">
        <v>655</v>
      </c>
      <c r="C683">
        <v>2109310</v>
      </c>
      <c r="D683" t="s">
        <v>75</v>
      </c>
      <c r="E683" t="s">
        <v>75</v>
      </c>
      <c r="F683" t="s">
        <v>190</v>
      </c>
      <c r="G683" t="s">
        <v>651</v>
      </c>
      <c r="H683">
        <v>24004</v>
      </c>
      <c r="I683" t="s">
        <v>61</v>
      </c>
      <c r="K683" t="s">
        <v>62</v>
      </c>
      <c r="L683">
        <v>10</v>
      </c>
      <c r="N683" t="str">
        <f t="shared" si="28"/>
        <v>0</v>
      </c>
      <c r="O683">
        <v>10</v>
      </c>
      <c r="P683" t="s">
        <v>63</v>
      </c>
      <c r="Q683" t="s">
        <v>65</v>
      </c>
      <c r="R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0</v>
      </c>
      <c r="Z683" t="b">
        <v>0</v>
      </c>
      <c r="AA683">
        <v>103</v>
      </c>
      <c r="AB683">
        <v>230</v>
      </c>
      <c r="AC683" t="s">
        <v>69</v>
      </c>
      <c r="AD683" t="b">
        <v>0</v>
      </c>
      <c r="AE683" t="b">
        <v>1</v>
      </c>
      <c r="AF683" t="s">
        <v>70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72</v>
      </c>
      <c r="AO683" t="s">
        <v>188</v>
      </c>
      <c r="AP683" t="b">
        <v>0</v>
      </c>
      <c r="AQ683" t="b">
        <v>0</v>
      </c>
      <c r="AR683" t="s">
        <v>74</v>
      </c>
      <c r="AS683" t="b">
        <v>0</v>
      </c>
      <c r="AT683" t="s">
        <v>90</v>
      </c>
      <c r="AU683" t="s">
        <v>61</v>
      </c>
      <c r="AX683" t="s">
        <v>568</v>
      </c>
      <c r="AY683" t="s">
        <v>61</v>
      </c>
      <c r="BA683" t="b">
        <v>1</v>
      </c>
      <c r="BB683" t="s">
        <v>61</v>
      </c>
      <c r="BD683" t="s">
        <v>61</v>
      </c>
    </row>
    <row r="684" spans="1:56" x14ac:dyDescent="0.25">
      <c r="A684" t="s">
        <v>56</v>
      </c>
      <c r="B684" t="s">
        <v>656</v>
      </c>
      <c r="C684">
        <v>2001340</v>
      </c>
      <c r="D684" t="s">
        <v>152</v>
      </c>
      <c r="E684" t="s">
        <v>152</v>
      </c>
      <c r="F684" t="s">
        <v>59</v>
      </c>
      <c r="G684" t="s">
        <v>657</v>
      </c>
      <c r="H684">
        <v>24004</v>
      </c>
      <c r="I684" t="s">
        <v>61</v>
      </c>
      <c r="K684" t="s">
        <v>62</v>
      </c>
      <c r="L684">
        <v>10</v>
      </c>
      <c r="N684" t="str">
        <f t="shared" si="28"/>
        <v>0</v>
      </c>
      <c r="O684">
        <v>10</v>
      </c>
      <c r="P684" t="s">
        <v>63</v>
      </c>
      <c r="Q684" t="s">
        <v>65</v>
      </c>
      <c r="R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0</v>
      </c>
      <c r="Z684" t="b">
        <v>0</v>
      </c>
      <c r="AA684">
        <v>103</v>
      </c>
      <c r="AB684">
        <v>230</v>
      </c>
      <c r="AC684" t="s">
        <v>69</v>
      </c>
      <c r="AD684" t="b">
        <v>0</v>
      </c>
      <c r="AE684" t="b">
        <v>1</v>
      </c>
      <c r="AF684" t="s">
        <v>70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72</v>
      </c>
      <c r="AO684" t="s">
        <v>73</v>
      </c>
      <c r="AP684" t="b">
        <v>0</v>
      </c>
      <c r="AQ684" t="b">
        <v>0</v>
      </c>
      <c r="AR684" t="s">
        <v>74</v>
      </c>
      <c r="AS684" t="b">
        <v>0</v>
      </c>
      <c r="AT684" t="s">
        <v>90</v>
      </c>
      <c r="AU684" t="s">
        <v>61</v>
      </c>
      <c r="AX684" t="s">
        <v>568</v>
      </c>
      <c r="AY684" t="s">
        <v>61</v>
      </c>
      <c r="BA684" t="b">
        <v>1</v>
      </c>
      <c r="BB684" t="s">
        <v>61</v>
      </c>
      <c r="BD684" t="s">
        <v>61</v>
      </c>
    </row>
    <row r="685" spans="1:56" x14ac:dyDescent="0.25">
      <c r="A685" t="s">
        <v>56</v>
      </c>
      <c r="B685" t="s">
        <v>658</v>
      </c>
      <c r="C685">
        <v>2001310</v>
      </c>
      <c r="D685" t="s">
        <v>152</v>
      </c>
      <c r="E685" t="s">
        <v>152</v>
      </c>
      <c r="F685" t="s">
        <v>59</v>
      </c>
      <c r="G685" t="s">
        <v>657</v>
      </c>
      <c r="H685">
        <v>24004</v>
      </c>
      <c r="I685" t="s">
        <v>61</v>
      </c>
      <c r="K685" t="s">
        <v>62</v>
      </c>
      <c r="L685">
        <v>10</v>
      </c>
      <c r="N685" t="str">
        <f t="shared" si="28"/>
        <v>0</v>
      </c>
      <c r="O685">
        <v>10</v>
      </c>
      <c r="P685" t="s">
        <v>63</v>
      </c>
      <c r="Q685" t="s">
        <v>65</v>
      </c>
      <c r="R685" t="s">
        <v>65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0</v>
      </c>
      <c r="Z685" t="b">
        <v>0</v>
      </c>
      <c r="AA685">
        <v>103</v>
      </c>
      <c r="AB685">
        <v>230</v>
      </c>
      <c r="AC685" t="s">
        <v>69</v>
      </c>
      <c r="AD685" t="b">
        <v>0</v>
      </c>
      <c r="AE685" t="b">
        <v>1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72</v>
      </c>
      <c r="AO685" t="s">
        <v>73</v>
      </c>
      <c r="AP685" t="b">
        <v>0</v>
      </c>
      <c r="AQ685" t="b">
        <v>0</v>
      </c>
      <c r="AR685" t="s">
        <v>74</v>
      </c>
      <c r="AS685" t="b">
        <v>0</v>
      </c>
      <c r="AT685" t="s">
        <v>90</v>
      </c>
      <c r="AU685" t="s">
        <v>61</v>
      </c>
      <c r="AX685" t="s">
        <v>568</v>
      </c>
      <c r="AY685" t="s">
        <v>61</v>
      </c>
      <c r="BA685" t="b">
        <v>1</v>
      </c>
      <c r="BB685" t="s">
        <v>61</v>
      </c>
      <c r="BD685" t="s">
        <v>61</v>
      </c>
    </row>
    <row r="686" spans="1:56" x14ac:dyDescent="0.25">
      <c r="A686" t="s">
        <v>56</v>
      </c>
      <c r="B686" t="s">
        <v>659</v>
      </c>
      <c r="C686">
        <v>2000360</v>
      </c>
      <c r="D686" t="s">
        <v>152</v>
      </c>
      <c r="E686" t="s">
        <v>152</v>
      </c>
      <c r="F686" t="s">
        <v>59</v>
      </c>
      <c r="G686" t="s">
        <v>657</v>
      </c>
      <c r="H686">
        <v>24004</v>
      </c>
      <c r="I686" t="s">
        <v>61</v>
      </c>
      <c r="K686" t="s">
        <v>62</v>
      </c>
      <c r="L686">
        <v>5</v>
      </c>
      <c r="N686" t="str">
        <f t="shared" si="28"/>
        <v>0</v>
      </c>
      <c r="O686">
        <v>5</v>
      </c>
      <c r="P686" t="s">
        <v>63</v>
      </c>
      <c r="Q686" t="s">
        <v>64</v>
      </c>
      <c r="R686" t="s">
        <v>65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0</v>
      </c>
      <c r="Z686" t="b">
        <v>0</v>
      </c>
      <c r="AA686">
        <v>103</v>
      </c>
      <c r="AB686">
        <v>230</v>
      </c>
      <c r="AC686" t="s">
        <v>69</v>
      </c>
      <c r="AD686" t="b">
        <v>0</v>
      </c>
      <c r="AE686" t="b">
        <v>1</v>
      </c>
      <c r="AF686" t="s">
        <v>70</v>
      </c>
      <c r="AG686" t="s">
        <v>61</v>
      </c>
      <c r="AH686" t="s">
        <v>61</v>
      </c>
      <c r="AI686" t="b">
        <v>1</v>
      </c>
      <c r="AJ686" t="s">
        <v>71</v>
      </c>
      <c r="AK686" t="s">
        <v>61</v>
      </c>
      <c r="AL686" t="s">
        <v>61</v>
      </c>
      <c r="AM686" t="s">
        <v>61</v>
      </c>
      <c r="AN686" t="s">
        <v>72</v>
      </c>
      <c r="AO686" t="s">
        <v>73</v>
      </c>
      <c r="AP686" t="b">
        <v>0</v>
      </c>
      <c r="AQ686" t="b">
        <v>0</v>
      </c>
      <c r="AR686" t="s">
        <v>74</v>
      </c>
      <c r="AS686" t="b">
        <v>0</v>
      </c>
      <c r="AT686" t="s">
        <v>90</v>
      </c>
      <c r="AU686" t="s">
        <v>61</v>
      </c>
      <c r="AX686" t="s">
        <v>568</v>
      </c>
      <c r="AY686" t="s">
        <v>61</v>
      </c>
      <c r="BA686" t="b">
        <v>1</v>
      </c>
      <c r="BB686" t="s">
        <v>61</v>
      </c>
      <c r="BD686" t="s">
        <v>61</v>
      </c>
    </row>
    <row r="687" spans="1:56" x14ac:dyDescent="0.25">
      <c r="A687" t="s">
        <v>56</v>
      </c>
      <c r="B687" t="s">
        <v>660</v>
      </c>
      <c r="C687">
        <v>2003340</v>
      </c>
      <c r="D687" t="s">
        <v>152</v>
      </c>
      <c r="E687" t="s">
        <v>152</v>
      </c>
      <c r="F687" t="s">
        <v>123</v>
      </c>
      <c r="G687" t="s">
        <v>657</v>
      </c>
      <c r="H687">
        <v>22002</v>
      </c>
      <c r="I687" t="s">
        <v>61</v>
      </c>
      <c r="K687" t="s">
        <v>62</v>
      </c>
      <c r="L687">
        <v>11</v>
      </c>
      <c r="N687" t="str">
        <f t="shared" si="28"/>
        <v>0</v>
      </c>
      <c r="O687">
        <v>11</v>
      </c>
      <c r="P687" t="s">
        <v>63</v>
      </c>
      <c r="Q687" t="s">
        <v>65</v>
      </c>
      <c r="R687" t="s">
        <v>65</v>
      </c>
      <c r="S687" t="s">
        <v>66</v>
      </c>
      <c r="T687" t="s">
        <v>67</v>
      </c>
      <c r="U687" t="s">
        <v>68</v>
      </c>
      <c r="V687" t="s">
        <v>68</v>
      </c>
      <c r="X687" t="b">
        <v>0</v>
      </c>
      <c r="Y687" t="b">
        <v>0</v>
      </c>
      <c r="Z687" t="b">
        <v>0</v>
      </c>
      <c r="AA687">
        <v>103</v>
      </c>
      <c r="AB687">
        <v>230</v>
      </c>
      <c r="AC687" t="s">
        <v>69</v>
      </c>
      <c r="AD687" t="b">
        <v>0</v>
      </c>
      <c r="AE687" t="b">
        <v>1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72</v>
      </c>
      <c r="AO687" t="s">
        <v>73</v>
      </c>
      <c r="AP687" t="b">
        <v>0</v>
      </c>
      <c r="AQ687" t="b">
        <v>0</v>
      </c>
      <c r="AR687" t="s">
        <v>74</v>
      </c>
      <c r="AS687" t="b">
        <v>0</v>
      </c>
      <c r="AT687" t="s">
        <v>90</v>
      </c>
      <c r="AU687" t="s">
        <v>61</v>
      </c>
      <c r="AX687" t="s">
        <v>568</v>
      </c>
      <c r="AY687" t="s">
        <v>61</v>
      </c>
      <c r="BA687" t="b">
        <v>1</v>
      </c>
      <c r="BB687" t="s">
        <v>61</v>
      </c>
      <c r="BD687" t="s">
        <v>61</v>
      </c>
    </row>
    <row r="688" spans="1:56" x14ac:dyDescent="0.25">
      <c r="A688" t="s">
        <v>56</v>
      </c>
      <c r="B688" t="s">
        <v>661</v>
      </c>
      <c r="C688">
        <v>2000310</v>
      </c>
      <c r="D688" t="s">
        <v>152</v>
      </c>
      <c r="E688" t="s">
        <v>152</v>
      </c>
      <c r="F688" t="s">
        <v>59</v>
      </c>
      <c r="G688" t="s">
        <v>657</v>
      </c>
      <c r="H688">
        <v>24004</v>
      </c>
      <c r="I688" t="s">
        <v>61</v>
      </c>
      <c r="K688" t="s">
        <v>62</v>
      </c>
      <c r="L688">
        <v>10</v>
      </c>
      <c r="N688" t="str">
        <f t="shared" si="28"/>
        <v>0</v>
      </c>
      <c r="O688">
        <v>10</v>
      </c>
      <c r="P688" t="s">
        <v>63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0</v>
      </c>
      <c r="Z688" t="b">
        <v>0</v>
      </c>
      <c r="AA688">
        <v>103</v>
      </c>
      <c r="AB688">
        <v>230</v>
      </c>
      <c r="AC688" t="s">
        <v>69</v>
      </c>
      <c r="AD688" t="b">
        <v>0</v>
      </c>
      <c r="AE688" t="b">
        <v>1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72</v>
      </c>
      <c r="AO688" t="s">
        <v>73</v>
      </c>
      <c r="AP688" t="b">
        <v>0</v>
      </c>
      <c r="AQ688" t="b">
        <v>0</v>
      </c>
      <c r="AR688" t="s">
        <v>74</v>
      </c>
      <c r="AS688" t="b">
        <v>0</v>
      </c>
      <c r="AT688" t="s">
        <v>90</v>
      </c>
      <c r="AU688" t="s">
        <v>61</v>
      </c>
      <c r="AX688" t="s">
        <v>568</v>
      </c>
      <c r="AY688" t="s">
        <v>61</v>
      </c>
      <c r="BA688" t="b">
        <v>1</v>
      </c>
      <c r="BB688" t="s">
        <v>61</v>
      </c>
      <c r="BD688" t="s">
        <v>61</v>
      </c>
    </row>
    <row r="689" spans="1:56" x14ac:dyDescent="0.25">
      <c r="A689" t="s">
        <v>212</v>
      </c>
      <c r="B689" t="s">
        <v>662</v>
      </c>
      <c r="C689">
        <v>1200380</v>
      </c>
      <c r="D689" t="s">
        <v>152</v>
      </c>
      <c r="E689" t="s">
        <v>152</v>
      </c>
      <c r="F689" t="s">
        <v>223</v>
      </c>
      <c r="G689" t="s">
        <v>663</v>
      </c>
      <c r="H689">
        <v>22002</v>
      </c>
      <c r="I689" t="s">
        <v>61</v>
      </c>
      <c r="K689" t="s">
        <v>62</v>
      </c>
      <c r="L689">
        <v>10</v>
      </c>
      <c r="N689" t="str">
        <f t="shared" si="28"/>
        <v>0</v>
      </c>
      <c r="O689">
        <v>10</v>
      </c>
      <c r="P689" t="s">
        <v>63</v>
      </c>
      <c r="Q689" t="s">
        <v>65</v>
      </c>
      <c r="R689" t="s">
        <v>65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0</v>
      </c>
      <c r="Z689" t="b">
        <v>0</v>
      </c>
      <c r="AA689">
        <v>103</v>
      </c>
      <c r="AB689">
        <v>230</v>
      </c>
      <c r="AC689" t="s">
        <v>69</v>
      </c>
      <c r="AD689" t="b">
        <v>0</v>
      </c>
      <c r="AE689" t="b">
        <v>1</v>
      </c>
      <c r="AF689" t="s">
        <v>70</v>
      </c>
      <c r="AG689" t="s">
        <v>61</v>
      </c>
      <c r="AH689" t="s">
        <v>61</v>
      </c>
      <c r="AI689" t="b">
        <v>1</v>
      </c>
      <c r="AJ689" t="s">
        <v>61</v>
      </c>
      <c r="AK689" t="s">
        <v>61</v>
      </c>
      <c r="AL689" t="s">
        <v>61</v>
      </c>
      <c r="AM689" t="s">
        <v>61</v>
      </c>
      <c r="AN689" t="s">
        <v>72</v>
      </c>
      <c r="AO689" t="s">
        <v>73</v>
      </c>
      <c r="AP689" t="b">
        <v>0</v>
      </c>
      <c r="AQ689" t="b">
        <v>0</v>
      </c>
      <c r="AR689" t="s">
        <v>74</v>
      </c>
      <c r="AS689" t="b">
        <v>0</v>
      </c>
      <c r="AT689" t="s">
        <v>90</v>
      </c>
      <c r="AU689" t="s">
        <v>61</v>
      </c>
      <c r="AX689" t="s">
        <v>568</v>
      </c>
      <c r="AY689" t="s">
        <v>61</v>
      </c>
      <c r="BA689" t="b">
        <v>1</v>
      </c>
      <c r="BB689" t="s">
        <v>61</v>
      </c>
      <c r="BD689" t="s">
        <v>61</v>
      </c>
    </row>
    <row r="690" spans="1:56" x14ac:dyDescent="0.25">
      <c r="A690" t="s">
        <v>212</v>
      </c>
      <c r="B690" t="s">
        <v>664</v>
      </c>
      <c r="C690">
        <v>1206310</v>
      </c>
      <c r="D690" t="s">
        <v>152</v>
      </c>
      <c r="E690" t="s">
        <v>152</v>
      </c>
      <c r="F690" t="s">
        <v>223</v>
      </c>
      <c r="G690" t="s">
        <v>663</v>
      </c>
      <c r="H690">
        <v>22002</v>
      </c>
      <c r="I690" t="s">
        <v>61</v>
      </c>
      <c r="K690" t="s">
        <v>62</v>
      </c>
      <c r="L690">
        <v>10</v>
      </c>
      <c r="N690" t="str">
        <f t="shared" si="28"/>
        <v>0</v>
      </c>
      <c r="O690">
        <v>10</v>
      </c>
      <c r="P690" t="s">
        <v>63</v>
      </c>
      <c r="Q690" t="s">
        <v>65</v>
      </c>
      <c r="R690" t="s">
        <v>65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0</v>
      </c>
      <c r="Z690" t="b">
        <v>0</v>
      </c>
      <c r="AA690">
        <v>103</v>
      </c>
      <c r="AB690">
        <v>230</v>
      </c>
      <c r="AC690" t="s">
        <v>69</v>
      </c>
      <c r="AD690" t="b">
        <v>0</v>
      </c>
      <c r="AE690" t="b">
        <v>1</v>
      </c>
      <c r="AF690" t="s">
        <v>70</v>
      </c>
      <c r="AG690" t="s">
        <v>61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72</v>
      </c>
      <c r="AO690" t="s">
        <v>73</v>
      </c>
      <c r="AP690" t="b">
        <v>0</v>
      </c>
      <c r="AQ690" t="b">
        <v>0</v>
      </c>
      <c r="AR690" t="s">
        <v>74</v>
      </c>
      <c r="AS690" t="b">
        <v>0</v>
      </c>
      <c r="AT690" t="s">
        <v>90</v>
      </c>
      <c r="AU690" t="s">
        <v>61</v>
      </c>
      <c r="AX690" t="s">
        <v>568</v>
      </c>
      <c r="AY690" t="s">
        <v>61</v>
      </c>
      <c r="BA690" t="b">
        <v>1</v>
      </c>
      <c r="BB690" t="s">
        <v>61</v>
      </c>
      <c r="BD690" t="s">
        <v>61</v>
      </c>
    </row>
    <row r="691" spans="1:56" x14ac:dyDescent="0.25">
      <c r="A691" t="s">
        <v>212</v>
      </c>
      <c r="B691" t="s">
        <v>665</v>
      </c>
      <c r="C691">
        <v>1200330</v>
      </c>
      <c r="D691" t="s">
        <v>152</v>
      </c>
      <c r="E691" t="s">
        <v>152</v>
      </c>
      <c r="F691" t="s">
        <v>223</v>
      </c>
      <c r="G691" t="s">
        <v>663</v>
      </c>
      <c r="H691">
        <v>22002</v>
      </c>
      <c r="I691" t="s">
        <v>61</v>
      </c>
      <c r="K691" t="s">
        <v>62</v>
      </c>
      <c r="L691">
        <v>10</v>
      </c>
      <c r="N691" t="str">
        <f t="shared" si="28"/>
        <v>0</v>
      </c>
      <c r="O691">
        <v>10</v>
      </c>
      <c r="P691" t="s">
        <v>63</v>
      </c>
      <c r="Q691" t="s">
        <v>65</v>
      </c>
      <c r="R691" t="s">
        <v>65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0</v>
      </c>
      <c r="Z691" t="b">
        <v>0</v>
      </c>
      <c r="AA691">
        <v>103</v>
      </c>
      <c r="AB691">
        <v>230</v>
      </c>
      <c r="AC691" t="s">
        <v>69</v>
      </c>
      <c r="AD691" t="b">
        <v>0</v>
      </c>
      <c r="AE691" t="b">
        <v>1</v>
      </c>
      <c r="AF691" t="s">
        <v>70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72</v>
      </c>
      <c r="AO691" t="s">
        <v>73</v>
      </c>
      <c r="AP691" t="b">
        <v>0</v>
      </c>
      <c r="AQ691" t="b">
        <v>0</v>
      </c>
      <c r="AR691" t="s">
        <v>74</v>
      </c>
      <c r="AS691" t="b">
        <v>0</v>
      </c>
      <c r="AT691" t="s">
        <v>90</v>
      </c>
      <c r="AU691" t="s">
        <v>61</v>
      </c>
      <c r="AX691" t="s">
        <v>568</v>
      </c>
      <c r="AY691" t="s">
        <v>61</v>
      </c>
      <c r="BA691" t="b">
        <v>1</v>
      </c>
      <c r="BB691" t="s">
        <v>61</v>
      </c>
      <c r="BD691" t="s">
        <v>61</v>
      </c>
    </row>
    <row r="692" spans="1:56" x14ac:dyDescent="0.25">
      <c r="A692" t="s">
        <v>212</v>
      </c>
      <c r="B692" t="s">
        <v>666</v>
      </c>
      <c r="C692">
        <v>1200700</v>
      </c>
      <c r="D692" t="s">
        <v>152</v>
      </c>
      <c r="E692" t="s">
        <v>152</v>
      </c>
      <c r="F692" t="s">
        <v>223</v>
      </c>
      <c r="G692" t="s">
        <v>663</v>
      </c>
      <c r="H692">
        <v>22002</v>
      </c>
      <c r="I692" t="s">
        <v>61</v>
      </c>
      <c r="K692" t="s">
        <v>62</v>
      </c>
      <c r="L692">
        <v>5</v>
      </c>
      <c r="N692" t="str">
        <f t="shared" si="28"/>
        <v>0</v>
      </c>
      <c r="O692">
        <v>5</v>
      </c>
      <c r="P692" t="s">
        <v>63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0</v>
      </c>
      <c r="Z692" t="b">
        <v>0</v>
      </c>
      <c r="AA692">
        <v>103</v>
      </c>
      <c r="AB692">
        <v>230</v>
      </c>
      <c r="AC692" t="s">
        <v>69</v>
      </c>
      <c r="AD692" t="b">
        <v>0</v>
      </c>
      <c r="AE692" t="b">
        <v>1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72</v>
      </c>
      <c r="AO692" t="s">
        <v>73</v>
      </c>
      <c r="AP692" t="b">
        <v>0</v>
      </c>
      <c r="AQ692" t="b">
        <v>0</v>
      </c>
      <c r="AR692" t="s">
        <v>74</v>
      </c>
      <c r="AS692" t="b">
        <v>0</v>
      </c>
      <c r="AT692" t="s">
        <v>90</v>
      </c>
      <c r="AU692" t="s">
        <v>61</v>
      </c>
      <c r="AX692" t="s">
        <v>568</v>
      </c>
      <c r="AY692" t="s">
        <v>61</v>
      </c>
      <c r="BA692" t="b">
        <v>1</v>
      </c>
      <c r="BB692" t="s">
        <v>61</v>
      </c>
      <c r="BD692" t="s">
        <v>61</v>
      </c>
    </row>
    <row r="693" spans="1:56" x14ac:dyDescent="0.25">
      <c r="A693" t="s">
        <v>212</v>
      </c>
      <c r="B693" t="s">
        <v>667</v>
      </c>
      <c r="C693">
        <v>1200370</v>
      </c>
      <c r="D693" t="s">
        <v>152</v>
      </c>
      <c r="E693" t="s">
        <v>152</v>
      </c>
      <c r="F693" t="s">
        <v>223</v>
      </c>
      <c r="G693" t="s">
        <v>663</v>
      </c>
      <c r="H693">
        <v>22002</v>
      </c>
      <c r="I693" t="s">
        <v>61</v>
      </c>
      <c r="K693" t="s">
        <v>62</v>
      </c>
      <c r="L693">
        <v>5</v>
      </c>
      <c r="N693" t="str">
        <f t="shared" si="28"/>
        <v>0</v>
      </c>
      <c r="O693">
        <v>5</v>
      </c>
      <c r="P693" t="s">
        <v>63</v>
      </c>
      <c r="Q693" t="s">
        <v>65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0</v>
      </c>
      <c r="Z693" t="b">
        <v>0</v>
      </c>
      <c r="AA693">
        <v>103</v>
      </c>
      <c r="AB693">
        <v>230</v>
      </c>
      <c r="AC693" t="s">
        <v>69</v>
      </c>
      <c r="AD693" t="b">
        <v>0</v>
      </c>
      <c r="AE693" t="b">
        <v>1</v>
      </c>
      <c r="AF693" t="s">
        <v>70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72</v>
      </c>
      <c r="AO693" t="s">
        <v>73</v>
      </c>
      <c r="AP693" t="b">
        <v>0</v>
      </c>
      <c r="AQ693" t="b">
        <v>0</v>
      </c>
      <c r="AR693" t="s">
        <v>74</v>
      </c>
      <c r="AS693" t="b">
        <v>0</v>
      </c>
      <c r="AT693" t="s">
        <v>90</v>
      </c>
      <c r="AU693" t="s">
        <v>61</v>
      </c>
      <c r="AX693" t="s">
        <v>568</v>
      </c>
      <c r="AY693" t="s">
        <v>61</v>
      </c>
      <c r="BA693" t="b">
        <v>1</v>
      </c>
      <c r="BB693" t="s">
        <v>61</v>
      </c>
      <c r="BD693" t="s">
        <v>61</v>
      </c>
    </row>
    <row r="694" spans="1:56" x14ac:dyDescent="0.25">
      <c r="A694" t="s">
        <v>100</v>
      </c>
      <c r="B694" t="s">
        <v>297</v>
      </c>
      <c r="C694" t="s">
        <v>298</v>
      </c>
      <c r="D694" t="s">
        <v>58</v>
      </c>
      <c r="E694" t="s">
        <v>58</v>
      </c>
      <c r="F694" t="s">
        <v>206</v>
      </c>
      <c r="G694" t="s">
        <v>668</v>
      </c>
      <c r="H694" t="str">
        <f>"04002"</f>
        <v>04002</v>
      </c>
      <c r="I694" t="s">
        <v>61</v>
      </c>
      <c r="K694" t="s">
        <v>62</v>
      </c>
      <c r="L694">
        <v>3</v>
      </c>
      <c r="N694" t="str">
        <f t="shared" si="28"/>
        <v>0</v>
      </c>
      <c r="O694">
        <v>3</v>
      </c>
      <c r="P694" t="s">
        <v>63</v>
      </c>
      <c r="Q694" t="s">
        <v>64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0</v>
      </c>
      <c r="Z694" t="b">
        <v>0</v>
      </c>
      <c r="AA694">
        <v>999</v>
      </c>
      <c r="AB694">
        <v>1</v>
      </c>
      <c r="AC694" t="s">
        <v>69</v>
      </c>
      <c r="AD694" t="b">
        <v>1</v>
      </c>
      <c r="AE694" t="b">
        <v>1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72</v>
      </c>
      <c r="AO694" t="s">
        <v>81</v>
      </c>
      <c r="AP694" t="b">
        <v>0</v>
      </c>
      <c r="AQ694" t="b">
        <v>0</v>
      </c>
      <c r="AR694" t="s">
        <v>74</v>
      </c>
      <c r="AS694" t="b">
        <v>0</v>
      </c>
      <c r="AT694" t="s">
        <v>90</v>
      </c>
      <c r="AU694" t="s">
        <v>61</v>
      </c>
      <c r="AX694" t="s">
        <v>568</v>
      </c>
      <c r="AY694" t="s">
        <v>61</v>
      </c>
      <c r="BA694" t="b">
        <v>1</v>
      </c>
      <c r="BB694" t="s">
        <v>61</v>
      </c>
      <c r="BD694" t="s">
        <v>61</v>
      </c>
    </row>
    <row r="695" spans="1:56" x14ac:dyDescent="0.25">
      <c r="A695" t="s">
        <v>182</v>
      </c>
      <c r="B695" t="s">
        <v>669</v>
      </c>
      <c r="C695">
        <v>1000410</v>
      </c>
      <c r="D695" t="s">
        <v>83</v>
      </c>
      <c r="E695" t="s">
        <v>83</v>
      </c>
      <c r="F695" t="s">
        <v>270</v>
      </c>
      <c r="G695" t="s">
        <v>670</v>
      </c>
      <c r="H695">
        <v>13005</v>
      </c>
      <c r="I695" t="s">
        <v>61</v>
      </c>
      <c r="K695" t="s">
        <v>62</v>
      </c>
      <c r="L695">
        <v>1</v>
      </c>
      <c r="N695" t="str">
        <f t="shared" si="28"/>
        <v>0</v>
      </c>
      <c r="O695">
        <v>1</v>
      </c>
      <c r="P695" t="s">
        <v>63</v>
      </c>
      <c r="Q695" t="s">
        <v>65</v>
      </c>
      <c r="R695" t="s">
        <v>65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0</v>
      </c>
      <c r="Z695" t="b">
        <v>0</v>
      </c>
      <c r="AA695">
        <v>103</v>
      </c>
      <c r="AB695">
        <v>230</v>
      </c>
      <c r="AC695" t="s">
        <v>69</v>
      </c>
      <c r="AD695" t="b">
        <v>0</v>
      </c>
      <c r="AE695" t="b">
        <v>1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72</v>
      </c>
      <c r="AO695" t="s">
        <v>73</v>
      </c>
      <c r="AP695" t="b">
        <v>0</v>
      </c>
      <c r="AQ695" t="b">
        <v>0</v>
      </c>
      <c r="AR695" t="s">
        <v>195</v>
      </c>
      <c r="AS695" t="b">
        <v>0</v>
      </c>
      <c r="AT695" t="s">
        <v>90</v>
      </c>
      <c r="AU695" t="s">
        <v>61</v>
      </c>
      <c r="AX695" t="s">
        <v>568</v>
      </c>
      <c r="AY695" t="s">
        <v>61</v>
      </c>
      <c r="BA695" t="b">
        <v>1</v>
      </c>
      <c r="BB695" t="s">
        <v>61</v>
      </c>
      <c r="BD695" t="s">
        <v>61</v>
      </c>
    </row>
    <row r="696" spans="1:56" x14ac:dyDescent="0.25">
      <c r="A696" t="s">
        <v>100</v>
      </c>
      <c r="B696" t="s">
        <v>111</v>
      </c>
      <c r="C696" t="s">
        <v>112</v>
      </c>
      <c r="D696" t="s">
        <v>148</v>
      </c>
      <c r="E696" t="s">
        <v>148</v>
      </c>
      <c r="F696" t="s">
        <v>103</v>
      </c>
      <c r="G696" t="s">
        <v>671</v>
      </c>
      <c r="H696">
        <v>19018</v>
      </c>
      <c r="I696" t="s">
        <v>61</v>
      </c>
      <c r="K696" t="s">
        <v>62</v>
      </c>
      <c r="L696">
        <v>5</v>
      </c>
      <c r="N696" t="str">
        <f t="shared" si="28"/>
        <v>0</v>
      </c>
      <c r="O696">
        <v>5</v>
      </c>
      <c r="P696" t="s">
        <v>63</v>
      </c>
      <c r="Q696" t="s">
        <v>64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0</v>
      </c>
      <c r="Y696" t="b">
        <v>0</v>
      </c>
      <c r="Z696" t="b">
        <v>0</v>
      </c>
      <c r="AA696">
        <v>999</v>
      </c>
      <c r="AB696">
        <v>1</v>
      </c>
      <c r="AC696" t="s">
        <v>69</v>
      </c>
      <c r="AD696" t="b">
        <v>1</v>
      </c>
      <c r="AE696" t="b">
        <v>1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72</v>
      </c>
      <c r="AO696" t="s">
        <v>81</v>
      </c>
      <c r="AP696" t="b">
        <v>0</v>
      </c>
      <c r="AQ696" t="b">
        <v>0</v>
      </c>
      <c r="AR696" t="s">
        <v>74</v>
      </c>
      <c r="AS696" t="b">
        <v>0</v>
      </c>
      <c r="AT696" t="s">
        <v>90</v>
      </c>
      <c r="AU696" t="s">
        <v>61</v>
      </c>
      <c r="AX696" t="s">
        <v>568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144</v>
      </c>
      <c r="B697" t="s">
        <v>430</v>
      </c>
      <c r="C697">
        <v>1501350</v>
      </c>
      <c r="D697" t="s">
        <v>231</v>
      </c>
      <c r="E697" t="s">
        <v>231</v>
      </c>
      <c r="F697" t="s">
        <v>153</v>
      </c>
      <c r="G697" t="str">
        <f>"0200"</f>
        <v>0200</v>
      </c>
      <c r="H697">
        <v>23001</v>
      </c>
      <c r="I697" t="s">
        <v>61</v>
      </c>
      <c r="K697" t="s">
        <v>62</v>
      </c>
      <c r="L697">
        <v>10</v>
      </c>
      <c r="M697" t="str">
        <f>"0"</f>
        <v>0</v>
      </c>
      <c r="N697" t="str">
        <f t="shared" si="28"/>
        <v>0</v>
      </c>
      <c r="O697">
        <v>10</v>
      </c>
      <c r="P697" t="s">
        <v>95</v>
      </c>
      <c r="Q697" t="s">
        <v>65</v>
      </c>
      <c r="R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72</v>
      </c>
      <c r="AO697" t="s">
        <v>81</v>
      </c>
      <c r="AP697" t="b">
        <v>0</v>
      </c>
      <c r="AQ697" t="b">
        <v>0</v>
      </c>
      <c r="AR697" t="s">
        <v>74</v>
      </c>
      <c r="AS697" t="b">
        <v>0</v>
      </c>
      <c r="AT697" t="s">
        <v>90</v>
      </c>
      <c r="AU697" t="s">
        <v>61</v>
      </c>
      <c r="AX697" t="s">
        <v>568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144</v>
      </c>
      <c r="B698" t="s">
        <v>388</v>
      </c>
      <c r="C698">
        <v>1501360</v>
      </c>
      <c r="D698" t="s">
        <v>231</v>
      </c>
      <c r="E698" t="s">
        <v>231</v>
      </c>
      <c r="F698" t="s">
        <v>153</v>
      </c>
      <c r="G698" t="str">
        <f>"0200"</f>
        <v>0200</v>
      </c>
      <c r="H698">
        <v>23001</v>
      </c>
      <c r="I698" t="s">
        <v>61</v>
      </c>
      <c r="K698" t="s">
        <v>62</v>
      </c>
      <c r="L698">
        <v>5</v>
      </c>
      <c r="M698" t="str">
        <f>"0"</f>
        <v>0</v>
      </c>
      <c r="N698" t="str">
        <f t="shared" si="28"/>
        <v>0</v>
      </c>
      <c r="O698">
        <v>5</v>
      </c>
      <c r="P698" t="s">
        <v>95</v>
      </c>
      <c r="Q698" t="s">
        <v>65</v>
      </c>
      <c r="R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103</v>
      </c>
      <c r="AB698">
        <v>230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72</v>
      </c>
      <c r="AO698" t="s">
        <v>81</v>
      </c>
      <c r="AP698" t="b">
        <v>0</v>
      </c>
      <c r="AQ698" t="b">
        <v>0</v>
      </c>
      <c r="AR698" t="s">
        <v>74</v>
      </c>
      <c r="AS698" t="b">
        <v>0</v>
      </c>
      <c r="AT698" t="s">
        <v>90</v>
      </c>
      <c r="AU698" t="s">
        <v>61</v>
      </c>
      <c r="AX698" t="s">
        <v>568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144</v>
      </c>
      <c r="B699" t="s">
        <v>429</v>
      </c>
      <c r="C699">
        <v>1501410</v>
      </c>
      <c r="D699" t="s">
        <v>231</v>
      </c>
      <c r="E699" t="s">
        <v>231</v>
      </c>
      <c r="F699" t="s">
        <v>153</v>
      </c>
      <c r="G699" t="str">
        <f>"0200"</f>
        <v>0200</v>
      </c>
      <c r="H699">
        <v>23001</v>
      </c>
      <c r="I699" t="s">
        <v>61</v>
      </c>
      <c r="K699" t="s">
        <v>62</v>
      </c>
      <c r="L699">
        <v>2</v>
      </c>
      <c r="M699" t="str">
        <f>"0"</f>
        <v>0</v>
      </c>
      <c r="N699" t="str">
        <f t="shared" si="28"/>
        <v>0</v>
      </c>
      <c r="O699">
        <v>2</v>
      </c>
      <c r="P699" t="s">
        <v>95</v>
      </c>
      <c r="Q699" t="s">
        <v>65</v>
      </c>
      <c r="R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103</v>
      </c>
      <c r="AB699">
        <v>230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72</v>
      </c>
      <c r="AO699" t="s">
        <v>81</v>
      </c>
      <c r="AP699" t="b">
        <v>0</v>
      </c>
      <c r="AQ699" t="b">
        <v>0</v>
      </c>
      <c r="AR699" t="s">
        <v>74</v>
      </c>
      <c r="AS699" t="b">
        <v>0</v>
      </c>
      <c r="AT699" t="s">
        <v>90</v>
      </c>
      <c r="AU699" t="s">
        <v>61</v>
      </c>
      <c r="AX699" t="s">
        <v>568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182</v>
      </c>
      <c r="B700" t="s">
        <v>189</v>
      </c>
      <c r="C700">
        <v>1001400</v>
      </c>
      <c r="D700" t="s">
        <v>83</v>
      </c>
      <c r="E700" t="s">
        <v>83</v>
      </c>
      <c r="F700" t="s">
        <v>672</v>
      </c>
      <c r="G700" t="s">
        <v>673</v>
      </c>
      <c r="H700">
        <v>25055</v>
      </c>
      <c r="I700" t="s">
        <v>61</v>
      </c>
      <c r="K700" t="s">
        <v>62</v>
      </c>
      <c r="L700">
        <v>5</v>
      </c>
      <c r="N700" t="str">
        <f t="shared" si="28"/>
        <v>0</v>
      </c>
      <c r="O700">
        <v>5</v>
      </c>
      <c r="P700" t="s">
        <v>63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0</v>
      </c>
      <c r="Y700" t="b">
        <v>0</v>
      </c>
      <c r="Z700" t="b">
        <v>0</v>
      </c>
      <c r="AA700">
        <v>103</v>
      </c>
      <c r="AB700">
        <v>188</v>
      </c>
      <c r="AC700" t="s">
        <v>600</v>
      </c>
      <c r="AD700" t="b">
        <v>0</v>
      </c>
      <c r="AE700" t="b">
        <v>1</v>
      </c>
      <c r="AF700" t="s">
        <v>70</v>
      </c>
      <c r="AG700" t="s">
        <v>61</v>
      </c>
      <c r="AH700" t="s">
        <v>61</v>
      </c>
      <c r="AI700" t="b">
        <v>0</v>
      </c>
      <c r="AJ700" t="s">
        <v>61</v>
      </c>
      <c r="AK700" t="s">
        <v>61</v>
      </c>
      <c r="AL700" t="s">
        <v>61</v>
      </c>
      <c r="AM700" t="s">
        <v>61</v>
      </c>
      <c r="AN700" t="s">
        <v>72</v>
      </c>
      <c r="AO700" t="s">
        <v>73</v>
      </c>
      <c r="AP700" t="b">
        <v>0</v>
      </c>
      <c r="AQ700" t="b">
        <v>0</v>
      </c>
      <c r="AR700" t="s">
        <v>74</v>
      </c>
      <c r="AS700" t="b">
        <v>0</v>
      </c>
      <c r="AT700" t="s">
        <v>272</v>
      </c>
      <c r="AU700" t="s">
        <v>61</v>
      </c>
      <c r="AX700" t="s">
        <v>568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182</v>
      </c>
      <c r="B701" t="s">
        <v>189</v>
      </c>
      <c r="C701">
        <v>1001400</v>
      </c>
      <c r="D701" t="s">
        <v>152</v>
      </c>
      <c r="E701" t="s">
        <v>152</v>
      </c>
      <c r="F701" t="s">
        <v>672</v>
      </c>
      <c r="G701" t="s">
        <v>674</v>
      </c>
      <c r="H701">
        <v>25055</v>
      </c>
      <c r="I701" t="s">
        <v>61</v>
      </c>
      <c r="K701" t="s">
        <v>607</v>
      </c>
      <c r="L701">
        <v>7</v>
      </c>
      <c r="N701" t="str">
        <f t="shared" si="28"/>
        <v>0</v>
      </c>
      <c r="O701">
        <v>7</v>
      </c>
      <c r="P701" t="s">
        <v>63</v>
      </c>
      <c r="Q701" t="s">
        <v>65</v>
      </c>
      <c r="R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0</v>
      </c>
      <c r="Y701" t="b">
        <v>0</v>
      </c>
      <c r="Z701" t="b">
        <v>0</v>
      </c>
      <c r="AA701">
        <v>103</v>
      </c>
      <c r="AB701">
        <v>138</v>
      </c>
      <c r="AC701" t="s">
        <v>600</v>
      </c>
      <c r="AD701" t="b">
        <v>0</v>
      </c>
      <c r="AE701" t="b">
        <v>1</v>
      </c>
      <c r="AF701" t="s">
        <v>70</v>
      </c>
      <c r="AG701" t="s">
        <v>61</v>
      </c>
      <c r="AH701" t="s">
        <v>61</v>
      </c>
      <c r="AI701" t="b">
        <v>0</v>
      </c>
      <c r="AJ701" t="s">
        <v>61</v>
      </c>
      <c r="AK701" t="s">
        <v>61</v>
      </c>
      <c r="AL701" t="s">
        <v>61</v>
      </c>
      <c r="AM701" t="s">
        <v>61</v>
      </c>
      <c r="AN701" t="s">
        <v>72</v>
      </c>
      <c r="AO701" t="s">
        <v>73</v>
      </c>
      <c r="AP701" t="b">
        <v>0</v>
      </c>
      <c r="AQ701" t="b">
        <v>0</v>
      </c>
      <c r="AR701" t="s">
        <v>74</v>
      </c>
      <c r="AS701" t="b">
        <v>0</v>
      </c>
      <c r="AT701" t="s">
        <v>272</v>
      </c>
      <c r="AU701" t="s">
        <v>61</v>
      </c>
      <c r="AX701" t="s">
        <v>568</v>
      </c>
      <c r="AY701" t="s">
        <v>61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221</v>
      </c>
      <c r="B702" t="s">
        <v>222</v>
      </c>
      <c r="C702">
        <v>1207310</v>
      </c>
      <c r="D702" t="s">
        <v>58</v>
      </c>
      <c r="E702" t="s">
        <v>58</v>
      </c>
      <c r="F702" t="s">
        <v>672</v>
      </c>
      <c r="G702" t="s">
        <v>675</v>
      </c>
      <c r="H702" t="str">
        <f>"09008"</f>
        <v>09008</v>
      </c>
      <c r="I702" t="s">
        <v>61</v>
      </c>
      <c r="K702" t="s">
        <v>62</v>
      </c>
      <c r="L702">
        <v>4</v>
      </c>
      <c r="N702" t="str">
        <f t="shared" si="28"/>
        <v>0</v>
      </c>
      <c r="O702">
        <v>4</v>
      </c>
      <c r="P702" t="s">
        <v>63</v>
      </c>
      <c r="Q702" t="s">
        <v>65</v>
      </c>
      <c r="R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0</v>
      </c>
      <c r="Y702" t="b">
        <v>0</v>
      </c>
      <c r="Z702" t="b">
        <v>0</v>
      </c>
      <c r="AA702">
        <v>103</v>
      </c>
      <c r="AB702">
        <v>198</v>
      </c>
      <c r="AC702" t="s">
        <v>600</v>
      </c>
      <c r="AD702" t="b">
        <v>0</v>
      </c>
      <c r="AE702" t="b">
        <v>1</v>
      </c>
      <c r="AF702" t="s">
        <v>70</v>
      </c>
      <c r="AG702" t="s">
        <v>61</v>
      </c>
      <c r="AH702" t="s">
        <v>61</v>
      </c>
      <c r="AI702" t="b">
        <v>0</v>
      </c>
      <c r="AJ702" t="s">
        <v>61</v>
      </c>
      <c r="AK702" t="s">
        <v>61</v>
      </c>
      <c r="AL702" t="s">
        <v>61</v>
      </c>
      <c r="AM702" t="s">
        <v>61</v>
      </c>
      <c r="AN702" t="s">
        <v>72</v>
      </c>
      <c r="AO702" t="s">
        <v>73</v>
      </c>
      <c r="AP702" t="b">
        <v>0</v>
      </c>
      <c r="AQ702" t="b">
        <v>0</v>
      </c>
      <c r="AR702" t="s">
        <v>74</v>
      </c>
      <c r="AS702" t="b">
        <v>0</v>
      </c>
      <c r="AT702" t="s">
        <v>272</v>
      </c>
      <c r="AU702" t="s">
        <v>61</v>
      </c>
      <c r="AX702" t="s">
        <v>568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212</v>
      </c>
      <c r="B703" t="s">
        <v>213</v>
      </c>
      <c r="C703">
        <v>1200330</v>
      </c>
      <c r="D703" t="s">
        <v>148</v>
      </c>
      <c r="E703" t="s">
        <v>148</v>
      </c>
      <c r="F703" t="s">
        <v>672</v>
      </c>
      <c r="G703" t="s">
        <v>676</v>
      </c>
      <c r="H703" t="str">
        <f>"09004"</f>
        <v>09004</v>
      </c>
      <c r="I703" t="s">
        <v>61</v>
      </c>
      <c r="K703" t="s">
        <v>62</v>
      </c>
      <c r="L703">
        <v>1</v>
      </c>
      <c r="N703" t="str">
        <f t="shared" si="28"/>
        <v>0</v>
      </c>
      <c r="O703">
        <v>1</v>
      </c>
      <c r="P703" t="s">
        <v>63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0</v>
      </c>
      <c r="Y703" t="b">
        <v>0</v>
      </c>
      <c r="Z703" t="b">
        <v>0</v>
      </c>
      <c r="AA703">
        <v>103</v>
      </c>
      <c r="AB703">
        <v>198</v>
      </c>
      <c r="AC703" t="s">
        <v>600</v>
      </c>
      <c r="AD703" t="b">
        <v>0</v>
      </c>
      <c r="AE703" t="b">
        <v>1</v>
      </c>
      <c r="AF703" t="s">
        <v>70</v>
      </c>
      <c r="AG703" t="s">
        <v>61</v>
      </c>
      <c r="AH703" t="s">
        <v>61</v>
      </c>
      <c r="AI703" t="b">
        <v>0</v>
      </c>
      <c r="AJ703" t="s">
        <v>61</v>
      </c>
      <c r="AK703" t="s">
        <v>61</v>
      </c>
      <c r="AL703" t="s">
        <v>61</v>
      </c>
      <c r="AM703" t="s">
        <v>61</v>
      </c>
      <c r="AN703" t="s">
        <v>72</v>
      </c>
      <c r="AO703" t="s">
        <v>73</v>
      </c>
      <c r="AP703" t="b">
        <v>0</v>
      </c>
      <c r="AQ703" t="b">
        <v>0</v>
      </c>
      <c r="AR703" t="s">
        <v>74</v>
      </c>
      <c r="AS703" t="b">
        <v>0</v>
      </c>
      <c r="AT703" t="s">
        <v>272</v>
      </c>
      <c r="AU703" t="s">
        <v>61</v>
      </c>
      <c r="AX703" t="s">
        <v>568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212</v>
      </c>
      <c r="B704" t="s">
        <v>218</v>
      </c>
      <c r="C704">
        <v>1206310</v>
      </c>
      <c r="D704" t="s">
        <v>75</v>
      </c>
      <c r="E704" t="s">
        <v>75</v>
      </c>
      <c r="F704" t="s">
        <v>672</v>
      </c>
      <c r="G704" t="s">
        <v>677</v>
      </c>
      <c r="H704" t="str">
        <f>"09009"</f>
        <v>09009</v>
      </c>
      <c r="I704" t="s">
        <v>61</v>
      </c>
      <c r="K704" t="s">
        <v>607</v>
      </c>
      <c r="L704">
        <v>1</v>
      </c>
      <c r="N704" t="str">
        <f t="shared" si="28"/>
        <v>0</v>
      </c>
      <c r="O704">
        <v>1</v>
      </c>
      <c r="P704" t="s">
        <v>93</v>
      </c>
      <c r="Q704" t="s">
        <v>65</v>
      </c>
      <c r="R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0</v>
      </c>
      <c r="Y704" t="b">
        <v>0</v>
      </c>
      <c r="Z704" t="b">
        <v>0</v>
      </c>
      <c r="AA704">
        <v>103</v>
      </c>
      <c r="AB704">
        <v>138</v>
      </c>
      <c r="AC704" t="s">
        <v>600</v>
      </c>
      <c r="AD704" t="b">
        <v>0</v>
      </c>
      <c r="AE704" t="b">
        <v>1</v>
      </c>
      <c r="AF704" t="s">
        <v>70</v>
      </c>
      <c r="AG704" t="s">
        <v>61</v>
      </c>
      <c r="AH704" t="s">
        <v>61</v>
      </c>
      <c r="AI704" t="b">
        <v>0</v>
      </c>
      <c r="AJ704" t="s">
        <v>61</v>
      </c>
      <c r="AK704" t="s">
        <v>61</v>
      </c>
      <c r="AL704" t="s">
        <v>61</v>
      </c>
      <c r="AM704" t="s">
        <v>61</v>
      </c>
      <c r="AN704" t="s">
        <v>72</v>
      </c>
      <c r="AO704" t="s">
        <v>73</v>
      </c>
      <c r="AP704" t="b">
        <v>0</v>
      </c>
      <c r="AQ704" t="b">
        <v>0</v>
      </c>
      <c r="AR704" t="s">
        <v>74</v>
      </c>
      <c r="AS704" t="b">
        <v>0</v>
      </c>
      <c r="AT704" t="s">
        <v>272</v>
      </c>
      <c r="AU704" t="s">
        <v>61</v>
      </c>
      <c r="AX704" t="s">
        <v>568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212</v>
      </c>
      <c r="B705" t="s">
        <v>561</v>
      </c>
      <c r="C705">
        <v>1200370</v>
      </c>
      <c r="D705" t="s">
        <v>75</v>
      </c>
      <c r="E705" t="s">
        <v>231</v>
      </c>
      <c r="F705" t="s">
        <v>672</v>
      </c>
      <c r="G705" t="s">
        <v>678</v>
      </c>
      <c r="H705" t="str">
        <f>"09003"</f>
        <v>09003</v>
      </c>
      <c r="I705" t="s">
        <v>61</v>
      </c>
      <c r="K705" t="s">
        <v>607</v>
      </c>
      <c r="L705">
        <v>5</v>
      </c>
      <c r="N705" t="str">
        <f t="shared" si="28"/>
        <v>0</v>
      </c>
      <c r="O705">
        <v>5</v>
      </c>
      <c r="P705" t="s">
        <v>93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0</v>
      </c>
      <c r="Y705" t="b">
        <v>0</v>
      </c>
      <c r="Z705" t="b">
        <v>0</v>
      </c>
      <c r="AA705">
        <v>103</v>
      </c>
      <c r="AB705">
        <v>138</v>
      </c>
      <c r="AC705" t="s">
        <v>600</v>
      </c>
      <c r="AD705" t="b">
        <v>0</v>
      </c>
      <c r="AE705" t="b">
        <v>1</v>
      </c>
      <c r="AF705" t="s">
        <v>70</v>
      </c>
      <c r="AG705" t="s">
        <v>61</v>
      </c>
      <c r="AH705" t="s">
        <v>61</v>
      </c>
      <c r="AI705" t="b">
        <v>0</v>
      </c>
      <c r="AJ705" t="s">
        <v>61</v>
      </c>
      <c r="AK705" t="s">
        <v>61</v>
      </c>
      <c r="AL705" t="s">
        <v>61</v>
      </c>
      <c r="AM705" t="s">
        <v>61</v>
      </c>
      <c r="AN705" t="s">
        <v>72</v>
      </c>
      <c r="AO705" t="s">
        <v>73</v>
      </c>
      <c r="AP705" t="b">
        <v>0</v>
      </c>
      <c r="AQ705" t="b">
        <v>0</v>
      </c>
      <c r="AR705" t="s">
        <v>74</v>
      </c>
      <c r="AS705" t="b">
        <v>0</v>
      </c>
      <c r="AT705" t="s">
        <v>272</v>
      </c>
      <c r="AU705" t="s">
        <v>61</v>
      </c>
      <c r="AX705" t="s">
        <v>568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212</v>
      </c>
      <c r="B706" t="s">
        <v>563</v>
      </c>
      <c r="C706">
        <v>1200380</v>
      </c>
      <c r="D706" t="s">
        <v>75</v>
      </c>
      <c r="E706" t="s">
        <v>231</v>
      </c>
      <c r="F706" t="s">
        <v>672</v>
      </c>
      <c r="G706" t="s">
        <v>679</v>
      </c>
      <c r="H706" t="str">
        <f>"09003"</f>
        <v>09003</v>
      </c>
      <c r="I706" t="s">
        <v>61</v>
      </c>
      <c r="K706" t="s">
        <v>62</v>
      </c>
      <c r="L706">
        <v>3</v>
      </c>
      <c r="N706" t="str">
        <f t="shared" si="28"/>
        <v>0</v>
      </c>
      <c r="O706">
        <v>3</v>
      </c>
      <c r="P706" t="s">
        <v>95</v>
      </c>
      <c r="Q706" t="s">
        <v>65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0</v>
      </c>
      <c r="Y706" t="b">
        <v>0</v>
      </c>
      <c r="Z706" t="b">
        <v>0</v>
      </c>
      <c r="AA706">
        <v>103</v>
      </c>
      <c r="AB706">
        <v>198</v>
      </c>
      <c r="AC706" t="s">
        <v>600</v>
      </c>
      <c r="AD706" t="b">
        <v>0</v>
      </c>
      <c r="AE706" t="b">
        <v>1</v>
      </c>
      <c r="AF706" t="s">
        <v>70</v>
      </c>
      <c r="AG706" t="s">
        <v>61</v>
      </c>
      <c r="AH706" t="s">
        <v>61</v>
      </c>
      <c r="AI706" t="b">
        <v>0</v>
      </c>
      <c r="AJ706" t="s">
        <v>61</v>
      </c>
      <c r="AK706" t="s">
        <v>61</v>
      </c>
      <c r="AL706" t="s">
        <v>61</v>
      </c>
      <c r="AM706" t="s">
        <v>61</v>
      </c>
      <c r="AN706" t="s">
        <v>72</v>
      </c>
      <c r="AO706" t="s">
        <v>73</v>
      </c>
      <c r="AP706" t="b">
        <v>0</v>
      </c>
      <c r="AQ706" t="b">
        <v>0</v>
      </c>
      <c r="AR706" t="s">
        <v>74</v>
      </c>
      <c r="AS706" t="b">
        <v>0</v>
      </c>
      <c r="AT706" t="s">
        <v>272</v>
      </c>
      <c r="AU706" t="s">
        <v>61</v>
      </c>
      <c r="AX706" t="s">
        <v>568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182</v>
      </c>
      <c r="B707" t="s">
        <v>650</v>
      </c>
      <c r="C707">
        <v>1001340</v>
      </c>
      <c r="D707" t="s">
        <v>83</v>
      </c>
      <c r="E707" t="s">
        <v>83</v>
      </c>
      <c r="F707" t="s">
        <v>672</v>
      </c>
      <c r="G707" t="s">
        <v>680</v>
      </c>
      <c r="H707">
        <v>13005</v>
      </c>
      <c r="I707" t="s">
        <v>61</v>
      </c>
      <c r="K707" t="s">
        <v>605</v>
      </c>
      <c r="L707">
        <v>1</v>
      </c>
      <c r="N707" t="str">
        <f t="shared" si="28"/>
        <v>0</v>
      </c>
      <c r="O707">
        <v>1</v>
      </c>
      <c r="P707" t="s">
        <v>93</v>
      </c>
      <c r="Q707" t="s">
        <v>65</v>
      </c>
      <c r="R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0</v>
      </c>
      <c r="Y707" t="b">
        <v>0</v>
      </c>
      <c r="Z707" t="b">
        <v>0</v>
      </c>
      <c r="AA707">
        <v>103</v>
      </c>
      <c r="AB707">
        <v>92</v>
      </c>
      <c r="AC707" t="s">
        <v>600</v>
      </c>
      <c r="AD707" t="b">
        <v>0</v>
      </c>
      <c r="AE707" t="b">
        <v>1</v>
      </c>
      <c r="AF707" t="s">
        <v>70</v>
      </c>
      <c r="AG707" t="s">
        <v>61</v>
      </c>
      <c r="AH707" t="s">
        <v>61</v>
      </c>
      <c r="AI707" t="b">
        <v>0</v>
      </c>
      <c r="AJ707" t="s">
        <v>61</v>
      </c>
      <c r="AK707" t="s">
        <v>61</v>
      </c>
      <c r="AL707" t="s">
        <v>61</v>
      </c>
      <c r="AM707" t="s">
        <v>61</v>
      </c>
      <c r="AN707" t="s">
        <v>72</v>
      </c>
      <c r="AO707" t="s">
        <v>73</v>
      </c>
      <c r="AP707" t="b">
        <v>0</v>
      </c>
      <c r="AQ707" t="b">
        <v>0</v>
      </c>
      <c r="AR707" t="s">
        <v>74</v>
      </c>
      <c r="AS707" t="b">
        <v>0</v>
      </c>
      <c r="AT707" t="s">
        <v>272</v>
      </c>
      <c r="AU707" t="s">
        <v>61</v>
      </c>
      <c r="AX707" t="s">
        <v>568</v>
      </c>
      <c r="AY707" t="s">
        <v>61</v>
      </c>
      <c r="BA707" t="b">
        <v>1</v>
      </c>
      <c r="BB707" t="s">
        <v>61</v>
      </c>
      <c r="BD707" t="s">
        <v>61</v>
      </c>
    </row>
    <row r="708" spans="1:56" x14ac:dyDescent="0.25">
      <c r="A708" t="s">
        <v>144</v>
      </c>
      <c r="B708" t="s">
        <v>427</v>
      </c>
      <c r="C708">
        <v>1503310</v>
      </c>
      <c r="D708" t="s">
        <v>58</v>
      </c>
      <c r="E708" t="s">
        <v>58</v>
      </c>
      <c r="F708" t="s">
        <v>153</v>
      </c>
      <c r="G708" t="s">
        <v>92</v>
      </c>
      <c r="H708" t="str">
        <f>"02001"</f>
        <v>02001</v>
      </c>
      <c r="I708" t="s">
        <v>61</v>
      </c>
      <c r="K708" t="s">
        <v>62</v>
      </c>
      <c r="L708">
        <v>40</v>
      </c>
      <c r="M708" t="str">
        <f>"0"</f>
        <v>0</v>
      </c>
      <c r="N708" t="str">
        <f t="shared" si="28"/>
        <v>0</v>
      </c>
      <c r="O708">
        <v>40</v>
      </c>
      <c r="P708" t="s">
        <v>95</v>
      </c>
      <c r="Q708" t="s">
        <v>65</v>
      </c>
      <c r="R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230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72</v>
      </c>
      <c r="AO708" t="s">
        <v>81</v>
      </c>
      <c r="AP708" t="b">
        <v>0</v>
      </c>
      <c r="AQ708" t="b">
        <v>0</v>
      </c>
      <c r="AR708" t="s">
        <v>74</v>
      </c>
      <c r="AS708" t="b">
        <v>0</v>
      </c>
      <c r="AT708" t="s">
        <v>90</v>
      </c>
      <c r="AU708" t="s">
        <v>61</v>
      </c>
      <c r="AX708" t="s">
        <v>568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208</v>
      </c>
      <c r="B709" t="s">
        <v>372</v>
      </c>
      <c r="C709" t="str">
        <f>"0703340"</f>
        <v>0703340</v>
      </c>
      <c r="D709" t="s">
        <v>132</v>
      </c>
      <c r="E709" t="s">
        <v>132</v>
      </c>
      <c r="F709" t="s">
        <v>210</v>
      </c>
      <c r="G709" t="s">
        <v>185</v>
      </c>
      <c r="H709">
        <v>10003</v>
      </c>
      <c r="I709" t="s">
        <v>61</v>
      </c>
      <c r="K709" t="s">
        <v>62</v>
      </c>
      <c r="L709">
        <v>1</v>
      </c>
      <c r="M709" t="str">
        <f>"0"</f>
        <v>0</v>
      </c>
      <c r="N709" t="str">
        <f t="shared" si="28"/>
        <v>0</v>
      </c>
      <c r="O709">
        <v>1</v>
      </c>
      <c r="P709" t="s">
        <v>95</v>
      </c>
      <c r="Q709" t="s">
        <v>64</v>
      </c>
      <c r="R709" t="s">
        <v>64</v>
      </c>
      <c r="S709" t="s">
        <v>66</v>
      </c>
      <c r="T709" t="s">
        <v>67</v>
      </c>
      <c r="U709" t="s">
        <v>68</v>
      </c>
      <c r="V709" t="s">
        <v>68</v>
      </c>
      <c r="X709" t="b">
        <v>1</v>
      </c>
      <c r="Y709" t="b">
        <v>1</v>
      </c>
      <c r="Z709" t="b">
        <v>1</v>
      </c>
      <c r="AA709">
        <v>103</v>
      </c>
      <c r="AB709">
        <v>230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71</v>
      </c>
      <c r="AK709" t="s">
        <v>61</v>
      </c>
      <c r="AL709" t="s">
        <v>61</v>
      </c>
      <c r="AM709" t="s">
        <v>61</v>
      </c>
      <c r="AN709" t="s">
        <v>72</v>
      </c>
      <c r="AO709" t="s">
        <v>73</v>
      </c>
      <c r="AP709" t="b">
        <v>0</v>
      </c>
      <c r="AQ709" t="b">
        <v>0</v>
      </c>
      <c r="AR709" t="s">
        <v>74</v>
      </c>
      <c r="AS709" t="b">
        <v>0</v>
      </c>
      <c r="AT709" t="s">
        <v>90</v>
      </c>
      <c r="AU709" t="s">
        <v>61</v>
      </c>
      <c r="AX709" t="s">
        <v>568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212</v>
      </c>
      <c r="B710" t="s">
        <v>563</v>
      </c>
      <c r="C710">
        <v>1200380</v>
      </c>
      <c r="D710" t="s">
        <v>83</v>
      </c>
      <c r="E710" t="s">
        <v>152</v>
      </c>
      <c r="F710" t="s">
        <v>613</v>
      </c>
      <c r="G710" t="s">
        <v>681</v>
      </c>
      <c r="H710" t="str">
        <f>"09005"</f>
        <v>09005</v>
      </c>
      <c r="I710" t="s">
        <v>61</v>
      </c>
      <c r="K710" t="s">
        <v>605</v>
      </c>
      <c r="L710">
        <v>4</v>
      </c>
      <c r="N710" t="str">
        <f t="shared" si="28"/>
        <v>0</v>
      </c>
      <c r="O710">
        <v>4</v>
      </c>
      <c r="P710" t="s">
        <v>95</v>
      </c>
      <c r="Q710" t="s">
        <v>65</v>
      </c>
      <c r="R710" t="s">
        <v>65</v>
      </c>
      <c r="S710" t="s">
        <v>66</v>
      </c>
      <c r="T710" t="s">
        <v>67</v>
      </c>
      <c r="U710" t="s">
        <v>68</v>
      </c>
      <c r="V710" t="s">
        <v>68</v>
      </c>
      <c r="X710" t="b">
        <v>0</v>
      </c>
      <c r="Y710" t="b">
        <v>0</v>
      </c>
      <c r="Z710" t="b">
        <v>0</v>
      </c>
      <c r="AA710">
        <v>103</v>
      </c>
      <c r="AB710">
        <v>40</v>
      </c>
      <c r="AC710" t="s">
        <v>600</v>
      </c>
      <c r="AD710" t="b">
        <v>0</v>
      </c>
      <c r="AE710" t="b">
        <v>1</v>
      </c>
      <c r="AF710" t="s">
        <v>70</v>
      </c>
      <c r="AG710" t="s">
        <v>61</v>
      </c>
      <c r="AH710" t="s">
        <v>61</v>
      </c>
      <c r="AI710" t="b">
        <v>0</v>
      </c>
      <c r="AJ710" t="s">
        <v>61</v>
      </c>
      <c r="AK710" t="s">
        <v>61</v>
      </c>
      <c r="AL710" t="s">
        <v>61</v>
      </c>
      <c r="AM710" t="s">
        <v>61</v>
      </c>
      <c r="AN710" t="s">
        <v>72</v>
      </c>
      <c r="AO710" t="s">
        <v>73</v>
      </c>
      <c r="AP710" t="b">
        <v>0</v>
      </c>
      <c r="AQ710" t="b">
        <v>0</v>
      </c>
      <c r="AR710" t="s">
        <v>74</v>
      </c>
      <c r="AS710" t="b">
        <v>0</v>
      </c>
      <c r="AT710" t="s">
        <v>569</v>
      </c>
      <c r="AU710" t="s">
        <v>61</v>
      </c>
      <c r="AX710" t="s">
        <v>568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212</v>
      </c>
      <c r="B711" t="s">
        <v>563</v>
      </c>
      <c r="C711">
        <v>1200380</v>
      </c>
      <c r="D711" t="s">
        <v>58</v>
      </c>
      <c r="E711" t="s">
        <v>148</v>
      </c>
      <c r="F711" t="s">
        <v>613</v>
      </c>
      <c r="G711" t="s">
        <v>682</v>
      </c>
      <c r="H711" t="str">
        <f>"09007"</f>
        <v>09007</v>
      </c>
      <c r="I711" t="s">
        <v>61</v>
      </c>
      <c r="K711" t="s">
        <v>605</v>
      </c>
      <c r="L711">
        <v>4</v>
      </c>
      <c r="N711" t="str">
        <f t="shared" si="28"/>
        <v>0</v>
      </c>
      <c r="O711">
        <v>4</v>
      </c>
      <c r="P711" t="s">
        <v>95</v>
      </c>
      <c r="Q711" t="s">
        <v>65</v>
      </c>
      <c r="R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0</v>
      </c>
      <c r="Y711" t="b">
        <v>0</v>
      </c>
      <c r="Z711" t="b">
        <v>0</v>
      </c>
      <c r="AA711">
        <v>103</v>
      </c>
      <c r="AB711">
        <v>40</v>
      </c>
      <c r="AC711" t="s">
        <v>600</v>
      </c>
      <c r="AD711" t="b">
        <v>0</v>
      </c>
      <c r="AE711" t="b">
        <v>1</v>
      </c>
      <c r="AF711" t="s">
        <v>70</v>
      </c>
      <c r="AG711" t="s">
        <v>61</v>
      </c>
      <c r="AH711" t="s">
        <v>61</v>
      </c>
      <c r="AI711" t="b">
        <v>0</v>
      </c>
      <c r="AJ711" t="s">
        <v>61</v>
      </c>
      <c r="AK711" t="s">
        <v>61</v>
      </c>
      <c r="AL711" t="s">
        <v>61</v>
      </c>
      <c r="AM711" t="s">
        <v>61</v>
      </c>
      <c r="AN711" t="s">
        <v>72</v>
      </c>
      <c r="AO711" t="s">
        <v>73</v>
      </c>
      <c r="AP711" t="b">
        <v>0</v>
      </c>
      <c r="AQ711" t="b">
        <v>0</v>
      </c>
      <c r="AR711" t="s">
        <v>74</v>
      </c>
      <c r="AS711" t="b">
        <v>0</v>
      </c>
      <c r="AT711" t="s">
        <v>569</v>
      </c>
      <c r="AU711" t="s">
        <v>61</v>
      </c>
      <c r="AX711" t="s">
        <v>568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100</v>
      </c>
      <c r="B712" t="s">
        <v>116</v>
      </c>
      <c r="C712" t="s">
        <v>117</v>
      </c>
      <c r="D712" t="s">
        <v>152</v>
      </c>
      <c r="E712" t="s">
        <v>152</v>
      </c>
      <c r="F712" t="s">
        <v>103</v>
      </c>
      <c r="G712" t="s">
        <v>546</v>
      </c>
      <c r="H712">
        <v>19018</v>
      </c>
      <c r="I712" t="s">
        <v>61</v>
      </c>
      <c r="K712" t="s">
        <v>62</v>
      </c>
      <c r="L712">
        <v>5</v>
      </c>
      <c r="N712" t="str">
        <f t="shared" si="28"/>
        <v>0</v>
      </c>
      <c r="O712">
        <v>5</v>
      </c>
      <c r="P712" t="s">
        <v>95</v>
      </c>
      <c r="Q712" t="s">
        <v>64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0</v>
      </c>
      <c r="Y712" t="b">
        <v>0</v>
      </c>
      <c r="Z712" t="b">
        <v>0</v>
      </c>
      <c r="AA712">
        <v>999</v>
      </c>
      <c r="AB712">
        <v>3</v>
      </c>
      <c r="AC712" t="s">
        <v>69</v>
      </c>
      <c r="AD712" t="b">
        <v>1</v>
      </c>
      <c r="AE712" t="b">
        <v>1</v>
      </c>
      <c r="AF712" t="s">
        <v>70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72</v>
      </c>
      <c r="AO712" t="s">
        <v>81</v>
      </c>
      <c r="AP712" t="b">
        <v>0</v>
      </c>
      <c r="AQ712" t="b">
        <v>0</v>
      </c>
      <c r="AR712" t="s">
        <v>74</v>
      </c>
      <c r="AS712" t="b">
        <v>0</v>
      </c>
      <c r="AT712" t="s">
        <v>90</v>
      </c>
      <c r="AU712" t="s">
        <v>61</v>
      </c>
      <c r="AX712" t="s">
        <v>568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212</v>
      </c>
      <c r="B713" t="s">
        <v>561</v>
      </c>
      <c r="C713">
        <v>1200370</v>
      </c>
      <c r="D713" t="s">
        <v>83</v>
      </c>
      <c r="E713" t="s">
        <v>152</v>
      </c>
      <c r="F713" t="s">
        <v>562</v>
      </c>
      <c r="G713" t="s">
        <v>683</v>
      </c>
      <c r="H713" t="str">
        <f>"09003"</f>
        <v>09003</v>
      </c>
      <c r="I713" t="s">
        <v>61</v>
      </c>
      <c r="K713" t="s">
        <v>62</v>
      </c>
      <c r="L713">
        <v>15</v>
      </c>
      <c r="N713" t="str">
        <f t="shared" si="28"/>
        <v>0</v>
      </c>
      <c r="O713">
        <v>15</v>
      </c>
      <c r="P713" t="s">
        <v>95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103</v>
      </c>
      <c r="AB713">
        <v>460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72</v>
      </c>
      <c r="AO713" t="s">
        <v>73</v>
      </c>
      <c r="AP713" t="b">
        <v>0</v>
      </c>
      <c r="AQ713" t="b">
        <v>0</v>
      </c>
      <c r="AR713" t="s">
        <v>74</v>
      </c>
      <c r="AS713" t="b">
        <v>0</v>
      </c>
      <c r="AT713" t="s">
        <v>90</v>
      </c>
      <c r="AU713" t="s">
        <v>61</v>
      </c>
      <c r="AX713" t="s">
        <v>568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212</v>
      </c>
      <c r="B714" t="s">
        <v>561</v>
      </c>
      <c r="C714">
        <v>1200370</v>
      </c>
      <c r="D714" t="s">
        <v>83</v>
      </c>
      <c r="E714" t="s">
        <v>152</v>
      </c>
      <c r="F714" t="s">
        <v>581</v>
      </c>
      <c r="G714" t="s">
        <v>684</v>
      </c>
      <c r="H714" t="str">
        <f>"03004"</f>
        <v>03004</v>
      </c>
      <c r="I714" t="s">
        <v>61</v>
      </c>
      <c r="K714" t="s">
        <v>62</v>
      </c>
      <c r="L714">
        <v>15</v>
      </c>
      <c r="N714" t="str">
        <f t="shared" si="28"/>
        <v>0</v>
      </c>
      <c r="O714">
        <v>15</v>
      </c>
      <c r="P714" t="s">
        <v>95</v>
      </c>
      <c r="Q714" t="s">
        <v>65</v>
      </c>
      <c r="R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>
        <v>460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72</v>
      </c>
      <c r="AO714" t="s">
        <v>73</v>
      </c>
      <c r="AP714" t="b">
        <v>0</v>
      </c>
      <c r="AQ714" t="b">
        <v>0</v>
      </c>
      <c r="AR714" t="s">
        <v>74</v>
      </c>
      <c r="AS714" t="b">
        <v>0</v>
      </c>
      <c r="AT714" t="s">
        <v>90</v>
      </c>
      <c r="AU714" t="s">
        <v>61</v>
      </c>
      <c r="AX714" t="s">
        <v>568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212</v>
      </c>
      <c r="B715" t="s">
        <v>561</v>
      </c>
      <c r="C715">
        <v>1200370</v>
      </c>
      <c r="D715" t="s">
        <v>58</v>
      </c>
      <c r="E715" t="s">
        <v>148</v>
      </c>
      <c r="F715" t="s">
        <v>564</v>
      </c>
      <c r="G715" t="s">
        <v>685</v>
      </c>
      <c r="H715" t="str">
        <f>"09007"</f>
        <v>09007</v>
      </c>
      <c r="I715" t="s">
        <v>61</v>
      </c>
      <c r="K715" t="s">
        <v>62</v>
      </c>
      <c r="L715">
        <v>15</v>
      </c>
      <c r="N715" t="str">
        <f t="shared" ref="N715:N757" si="31">"0"</f>
        <v>0</v>
      </c>
      <c r="O715">
        <v>15</v>
      </c>
      <c r="P715" t="s">
        <v>95</v>
      </c>
      <c r="Q715" t="s">
        <v>65</v>
      </c>
      <c r="R715" t="s">
        <v>65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>
        <v>460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72</v>
      </c>
      <c r="AO715" t="s">
        <v>73</v>
      </c>
      <c r="AP715" t="b">
        <v>0</v>
      </c>
      <c r="AQ715" t="b">
        <v>0</v>
      </c>
      <c r="AR715" t="s">
        <v>74</v>
      </c>
      <c r="AS715" t="b">
        <v>0</v>
      </c>
      <c r="AT715" t="s">
        <v>90</v>
      </c>
      <c r="AU715" t="s">
        <v>61</v>
      </c>
      <c r="AX715" t="s">
        <v>568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212</v>
      </c>
      <c r="B716" t="s">
        <v>561</v>
      </c>
      <c r="C716">
        <v>1200370</v>
      </c>
      <c r="D716" t="s">
        <v>148</v>
      </c>
      <c r="E716" t="s">
        <v>132</v>
      </c>
      <c r="F716" t="s">
        <v>562</v>
      </c>
      <c r="G716" t="s">
        <v>686</v>
      </c>
      <c r="H716" t="str">
        <f>"09003"</f>
        <v>09003</v>
      </c>
      <c r="I716" t="s">
        <v>61</v>
      </c>
      <c r="K716" t="s">
        <v>62</v>
      </c>
      <c r="L716">
        <v>15</v>
      </c>
      <c r="N716" t="str">
        <f t="shared" si="31"/>
        <v>0</v>
      </c>
      <c r="O716">
        <v>15</v>
      </c>
      <c r="P716" t="s">
        <v>95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103</v>
      </c>
      <c r="AB716">
        <v>460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72</v>
      </c>
      <c r="AO716" t="s">
        <v>73</v>
      </c>
      <c r="AP716" t="b">
        <v>0</v>
      </c>
      <c r="AQ716" t="b">
        <v>0</v>
      </c>
      <c r="AR716" t="s">
        <v>74</v>
      </c>
      <c r="AS716" t="b">
        <v>0</v>
      </c>
      <c r="AT716" t="s">
        <v>90</v>
      </c>
      <c r="AU716" t="s">
        <v>61</v>
      </c>
      <c r="AX716" t="s">
        <v>568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212</v>
      </c>
      <c r="B717" t="s">
        <v>561</v>
      </c>
      <c r="C717">
        <v>1200370</v>
      </c>
      <c r="D717" t="s">
        <v>75</v>
      </c>
      <c r="E717" t="s">
        <v>231</v>
      </c>
      <c r="F717" t="s">
        <v>581</v>
      </c>
      <c r="G717" t="s">
        <v>687</v>
      </c>
      <c r="H717" t="str">
        <f>"03004"</f>
        <v>03004</v>
      </c>
      <c r="I717" t="s">
        <v>61</v>
      </c>
      <c r="K717" t="s">
        <v>62</v>
      </c>
      <c r="L717">
        <v>15</v>
      </c>
      <c r="N717" t="str">
        <f t="shared" si="31"/>
        <v>0</v>
      </c>
      <c r="O717">
        <v>15</v>
      </c>
      <c r="P717" t="s">
        <v>95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103</v>
      </c>
      <c r="AB717">
        <v>460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72</v>
      </c>
      <c r="AO717" t="s">
        <v>73</v>
      </c>
      <c r="AP717" t="b">
        <v>0</v>
      </c>
      <c r="AQ717" t="b">
        <v>0</v>
      </c>
      <c r="AR717" t="s">
        <v>74</v>
      </c>
      <c r="AS717" t="b">
        <v>0</v>
      </c>
      <c r="AT717" t="s">
        <v>90</v>
      </c>
      <c r="AU717" t="s">
        <v>61</v>
      </c>
      <c r="AX717" t="s">
        <v>568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212</v>
      </c>
      <c r="B718" t="s">
        <v>561</v>
      </c>
      <c r="C718">
        <v>1200370</v>
      </c>
      <c r="D718" t="s">
        <v>75</v>
      </c>
      <c r="E718" t="s">
        <v>231</v>
      </c>
      <c r="F718" t="s">
        <v>562</v>
      </c>
      <c r="G718" t="s">
        <v>688</v>
      </c>
      <c r="H718" t="str">
        <f>"09003"</f>
        <v>09003</v>
      </c>
      <c r="I718" t="s">
        <v>61</v>
      </c>
      <c r="K718" t="s">
        <v>62</v>
      </c>
      <c r="L718">
        <v>15</v>
      </c>
      <c r="N718" t="str">
        <f t="shared" si="31"/>
        <v>0</v>
      </c>
      <c r="O718">
        <v>15</v>
      </c>
      <c r="P718" t="s">
        <v>95</v>
      </c>
      <c r="Q718" t="s">
        <v>65</v>
      </c>
      <c r="R718" t="s">
        <v>65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103</v>
      </c>
      <c r="AB718">
        <v>460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61</v>
      </c>
      <c r="AK718" t="s">
        <v>61</v>
      </c>
      <c r="AL718" t="s">
        <v>61</v>
      </c>
      <c r="AM718" t="s">
        <v>61</v>
      </c>
      <c r="AN718" t="s">
        <v>72</v>
      </c>
      <c r="AO718" t="s">
        <v>73</v>
      </c>
      <c r="AP718" t="b">
        <v>0</v>
      </c>
      <c r="AQ718" t="b">
        <v>0</v>
      </c>
      <c r="AR718" t="s">
        <v>74</v>
      </c>
      <c r="AS718" t="b">
        <v>0</v>
      </c>
      <c r="AT718" t="s">
        <v>90</v>
      </c>
      <c r="AU718" t="s">
        <v>61</v>
      </c>
      <c r="AX718" t="s">
        <v>568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212</v>
      </c>
      <c r="B719" t="s">
        <v>561</v>
      </c>
      <c r="C719">
        <v>1200370</v>
      </c>
      <c r="D719" t="s">
        <v>75</v>
      </c>
      <c r="E719" t="s">
        <v>231</v>
      </c>
      <c r="F719" t="s">
        <v>564</v>
      </c>
      <c r="G719" t="s">
        <v>689</v>
      </c>
      <c r="H719" t="str">
        <f>"09007"</f>
        <v>09007</v>
      </c>
      <c r="I719" t="s">
        <v>61</v>
      </c>
      <c r="K719" t="s">
        <v>62</v>
      </c>
      <c r="L719">
        <v>15</v>
      </c>
      <c r="N719" t="str">
        <f t="shared" si="31"/>
        <v>0</v>
      </c>
      <c r="O719">
        <v>15</v>
      </c>
      <c r="P719" t="s">
        <v>95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>
        <v>460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72</v>
      </c>
      <c r="AO719" t="s">
        <v>73</v>
      </c>
      <c r="AP719" t="b">
        <v>0</v>
      </c>
      <c r="AQ719" t="b">
        <v>0</v>
      </c>
      <c r="AR719" t="s">
        <v>74</v>
      </c>
      <c r="AS719" t="b">
        <v>0</v>
      </c>
      <c r="AT719" t="s">
        <v>90</v>
      </c>
      <c r="AU719" t="s">
        <v>61</v>
      </c>
      <c r="AX719" t="s">
        <v>568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212</v>
      </c>
      <c r="B720" t="s">
        <v>586</v>
      </c>
      <c r="C720">
        <v>1200370</v>
      </c>
      <c r="D720" t="s">
        <v>152</v>
      </c>
      <c r="E720" t="s">
        <v>152</v>
      </c>
      <c r="F720" t="s">
        <v>581</v>
      </c>
      <c r="G720" t="s">
        <v>690</v>
      </c>
      <c r="H720" t="str">
        <f>"03004"</f>
        <v>03004</v>
      </c>
      <c r="I720" t="s">
        <v>61</v>
      </c>
      <c r="K720" t="s">
        <v>62</v>
      </c>
      <c r="L720">
        <v>15</v>
      </c>
      <c r="N720" t="str">
        <f t="shared" si="31"/>
        <v>0</v>
      </c>
      <c r="O720">
        <v>15</v>
      </c>
      <c r="P720" t="s">
        <v>95</v>
      </c>
      <c r="Q720" t="s">
        <v>65</v>
      </c>
      <c r="R720" t="s">
        <v>65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0</v>
      </c>
      <c r="Z720" t="b">
        <v>0</v>
      </c>
      <c r="AA720">
        <v>999</v>
      </c>
      <c r="AB720">
        <v>1</v>
      </c>
      <c r="AC720" t="s">
        <v>69</v>
      </c>
      <c r="AD720" t="b">
        <v>1</v>
      </c>
      <c r="AE720" t="b">
        <v>1</v>
      </c>
      <c r="AF720" t="s">
        <v>70</v>
      </c>
      <c r="AG720" t="s">
        <v>61</v>
      </c>
      <c r="AH720" t="s">
        <v>61</v>
      </c>
      <c r="AI720" t="b">
        <v>1</v>
      </c>
      <c r="AJ720" t="s">
        <v>61</v>
      </c>
      <c r="AK720" t="s">
        <v>61</v>
      </c>
      <c r="AL720" t="s">
        <v>61</v>
      </c>
      <c r="AM720" t="s">
        <v>61</v>
      </c>
      <c r="AN720" t="s">
        <v>72</v>
      </c>
      <c r="AO720" t="s">
        <v>73</v>
      </c>
      <c r="AP720" t="b">
        <v>0</v>
      </c>
      <c r="AQ720" t="b">
        <v>0</v>
      </c>
      <c r="AR720" t="s">
        <v>74</v>
      </c>
      <c r="AS720" t="b">
        <v>0</v>
      </c>
      <c r="AT720" t="s">
        <v>90</v>
      </c>
      <c r="AU720" t="s">
        <v>61</v>
      </c>
      <c r="AX720" t="s">
        <v>568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100</v>
      </c>
      <c r="B721" t="s">
        <v>572</v>
      </c>
      <c r="C721" t="s">
        <v>298</v>
      </c>
      <c r="D721" t="s">
        <v>58</v>
      </c>
      <c r="E721" t="s">
        <v>58</v>
      </c>
      <c r="F721" t="s">
        <v>59</v>
      </c>
      <c r="G721" t="s">
        <v>663</v>
      </c>
      <c r="H721">
        <v>33001</v>
      </c>
      <c r="I721" t="s">
        <v>61</v>
      </c>
      <c r="K721" t="s">
        <v>62</v>
      </c>
      <c r="L721">
        <v>1</v>
      </c>
      <c r="N721" t="str">
        <f t="shared" si="31"/>
        <v>0</v>
      </c>
      <c r="O721">
        <v>1</v>
      </c>
      <c r="P721" t="s">
        <v>63</v>
      </c>
      <c r="Q721" t="s">
        <v>64</v>
      </c>
      <c r="R721" t="s">
        <v>65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0</v>
      </c>
      <c r="Z721" t="b">
        <v>0</v>
      </c>
      <c r="AA721">
        <v>999</v>
      </c>
      <c r="AB721">
        <v>1</v>
      </c>
      <c r="AC721" t="s">
        <v>69</v>
      </c>
      <c r="AD721" t="b">
        <v>1</v>
      </c>
      <c r="AE721" t="b">
        <v>1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72</v>
      </c>
      <c r="AO721" t="s">
        <v>81</v>
      </c>
      <c r="AP721" t="b">
        <v>0</v>
      </c>
      <c r="AQ721" t="b">
        <v>0</v>
      </c>
      <c r="AR721" t="s">
        <v>74</v>
      </c>
      <c r="AS721" t="b">
        <v>0</v>
      </c>
      <c r="AT721" t="s">
        <v>90</v>
      </c>
      <c r="AU721" t="s">
        <v>61</v>
      </c>
      <c r="AX721" t="s">
        <v>568</v>
      </c>
      <c r="AY721" t="s">
        <v>61</v>
      </c>
      <c r="BA721" t="b">
        <v>1</v>
      </c>
      <c r="BB721" t="s">
        <v>61</v>
      </c>
      <c r="BD721" t="s">
        <v>61</v>
      </c>
    </row>
    <row r="722" spans="1:56" x14ac:dyDescent="0.25">
      <c r="A722" t="s">
        <v>212</v>
      </c>
      <c r="B722" t="s">
        <v>586</v>
      </c>
      <c r="C722">
        <v>1200370</v>
      </c>
      <c r="D722" t="s">
        <v>231</v>
      </c>
      <c r="E722" t="s">
        <v>231</v>
      </c>
      <c r="F722" t="s">
        <v>581</v>
      </c>
      <c r="G722" t="s">
        <v>691</v>
      </c>
      <c r="H722" t="str">
        <f>"03004"</f>
        <v>03004</v>
      </c>
      <c r="I722" t="s">
        <v>61</v>
      </c>
      <c r="K722" t="s">
        <v>62</v>
      </c>
      <c r="L722">
        <v>15</v>
      </c>
      <c r="N722" t="str">
        <f t="shared" si="31"/>
        <v>0</v>
      </c>
      <c r="O722">
        <v>15</v>
      </c>
      <c r="P722" t="s">
        <v>95</v>
      </c>
      <c r="Q722" t="s">
        <v>65</v>
      </c>
      <c r="R722" t="s">
        <v>65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0</v>
      </c>
      <c r="Z722" t="b">
        <v>0</v>
      </c>
      <c r="AA722">
        <v>999</v>
      </c>
      <c r="AB722">
        <v>1</v>
      </c>
      <c r="AC722" t="s">
        <v>69</v>
      </c>
      <c r="AD722" t="b">
        <v>1</v>
      </c>
      <c r="AE722" t="b">
        <v>1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72</v>
      </c>
      <c r="AO722" t="s">
        <v>73</v>
      </c>
      <c r="AP722" t="b">
        <v>0</v>
      </c>
      <c r="AQ722" t="b">
        <v>0</v>
      </c>
      <c r="AR722" t="s">
        <v>74</v>
      </c>
      <c r="AS722" t="b">
        <v>0</v>
      </c>
      <c r="AT722" t="s">
        <v>90</v>
      </c>
      <c r="AU722" t="s">
        <v>61</v>
      </c>
      <c r="AX722" t="s">
        <v>568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212</v>
      </c>
      <c r="B723" t="s">
        <v>586</v>
      </c>
      <c r="C723">
        <v>1200370</v>
      </c>
      <c r="D723" t="s">
        <v>152</v>
      </c>
      <c r="E723" t="s">
        <v>152</v>
      </c>
      <c r="F723" t="s">
        <v>562</v>
      </c>
      <c r="G723" t="s">
        <v>692</v>
      </c>
      <c r="H723" t="str">
        <f>"09003"</f>
        <v>09003</v>
      </c>
      <c r="I723" t="s">
        <v>61</v>
      </c>
      <c r="K723" t="s">
        <v>62</v>
      </c>
      <c r="L723">
        <v>15</v>
      </c>
      <c r="N723" t="str">
        <f t="shared" si="31"/>
        <v>0</v>
      </c>
      <c r="O723">
        <v>15</v>
      </c>
      <c r="P723" t="s">
        <v>95</v>
      </c>
      <c r="Q723" t="s">
        <v>65</v>
      </c>
      <c r="R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0</v>
      </c>
      <c r="Z723" t="b">
        <v>0</v>
      </c>
      <c r="AA723">
        <v>999</v>
      </c>
      <c r="AB723">
        <v>1</v>
      </c>
      <c r="AC723" t="s">
        <v>69</v>
      </c>
      <c r="AD723" t="b">
        <v>1</v>
      </c>
      <c r="AE723" t="b">
        <v>1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72</v>
      </c>
      <c r="AO723" t="s">
        <v>73</v>
      </c>
      <c r="AP723" t="b">
        <v>0</v>
      </c>
      <c r="AQ723" t="b">
        <v>0</v>
      </c>
      <c r="AR723" t="s">
        <v>74</v>
      </c>
      <c r="AS723" t="b">
        <v>0</v>
      </c>
      <c r="AT723" t="s">
        <v>90</v>
      </c>
      <c r="AU723" t="s">
        <v>61</v>
      </c>
      <c r="AX723" t="s">
        <v>568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212</v>
      </c>
      <c r="B724" t="s">
        <v>586</v>
      </c>
      <c r="C724">
        <v>1200370</v>
      </c>
      <c r="D724" t="s">
        <v>132</v>
      </c>
      <c r="E724" t="s">
        <v>132</v>
      </c>
      <c r="F724" t="s">
        <v>562</v>
      </c>
      <c r="G724" t="s">
        <v>693</v>
      </c>
      <c r="H724" t="str">
        <f>"09003"</f>
        <v>09003</v>
      </c>
      <c r="I724" t="s">
        <v>61</v>
      </c>
      <c r="K724" t="s">
        <v>62</v>
      </c>
      <c r="L724">
        <v>15</v>
      </c>
      <c r="N724" t="str">
        <f t="shared" si="31"/>
        <v>0</v>
      </c>
      <c r="O724">
        <v>15</v>
      </c>
      <c r="P724" t="s">
        <v>95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0</v>
      </c>
      <c r="Z724" t="b">
        <v>0</v>
      </c>
      <c r="AA724">
        <v>999</v>
      </c>
      <c r="AB724">
        <v>1</v>
      </c>
      <c r="AC724" t="s">
        <v>69</v>
      </c>
      <c r="AD724" t="b">
        <v>1</v>
      </c>
      <c r="AE724" t="b">
        <v>1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72</v>
      </c>
      <c r="AO724" t="s">
        <v>73</v>
      </c>
      <c r="AP724" t="b">
        <v>0</v>
      </c>
      <c r="AQ724" t="b">
        <v>0</v>
      </c>
      <c r="AR724" t="s">
        <v>74</v>
      </c>
      <c r="AS724" t="b">
        <v>0</v>
      </c>
      <c r="AT724" t="s">
        <v>90</v>
      </c>
      <c r="AU724" t="s">
        <v>61</v>
      </c>
      <c r="AX724" t="s">
        <v>568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212</v>
      </c>
      <c r="B725" t="s">
        <v>586</v>
      </c>
      <c r="C725">
        <v>1200370</v>
      </c>
      <c r="D725" t="s">
        <v>231</v>
      </c>
      <c r="E725" t="s">
        <v>231</v>
      </c>
      <c r="F725" t="s">
        <v>562</v>
      </c>
      <c r="G725" t="s">
        <v>694</v>
      </c>
      <c r="H725" t="str">
        <f>"09003"</f>
        <v>09003</v>
      </c>
      <c r="I725" t="s">
        <v>61</v>
      </c>
      <c r="K725" t="s">
        <v>62</v>
      </c>
      <c r="L725">
        <v>15</v>
      </c>
      <c r="N725" t="str">
        <f t="shared" si="31"/>
        <v>0</v>
      </c>
      <c r="O725">
        <v>15</v>
      </c>
      <c r="P725" t="s">
        <v>95</v>
      </c>
      <c r="Q725" t="s">
        <v>65</v>
      </c>
      <c r="R725" t="s">
        <v>65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0</v>
      </c>
      <c r="Z725" t="b">
        <v>0</v>
      </c>
      <c r="AA725">
        <v>999</v>
      </c>
      <c r="AB725">
        <v>1</v>
      </c>
      <c r="AC725" t="s">
        <v>69</v>
      </c>
      <c r="AD725" t="b">
        <v>1</v>
      </c>
      <c r="AE725" t="b">
        <v>1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72</v>
      </c>
      <c r="AO725" t="s">
        <v>73</v>
      </c>
      <c r="AP725" t="b">
        <v>0</v>
      </c>
      <c r="AQ725" t="b">
        <v>0</v>
      </c>
      <c r="AR725" t="s">
        <v>74</v>
      </c>
      <c r="AS725" t="b">
        <v>0</v>
      </c>
      <c r="AT725" t="s">
        <v>90</v>
      </c>
      <c r="AU725" t="s">
        <v>61</v>
      </c>
      <c r="AX725" t="s">
        <v>568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212</v>
      </c>
      <c r="B726" t="s">
        <v>586</v>
      </c>
      <c r="C726">
        <v>1200370</v>
      </c>
      <c r="D726" t="s">
        <v>148</v>
      </c>
      <c r="E726" t="s">
        <v>148</v>
      </c>
      <c r="F726" t="s">
        <v>564</v>
      </c>
      <c r="G726" t="s">
        <v>695</v>
      </c>
      <c r="H726" t="str">
        <f>"09007"</f>
        <v>09007</v>
      </c>
      <c r="I726" t="s">
        <v>61</v>
      </c>
      <c r="K726" t="s">
        <v>62</v>
      </c>
      <c r="L726">
        <v>15</v>
      </c>
      <c r="N726" t="str">
        <f t="shared" si="31"/>
        <v>0</v>
      </c>
      <c r="O726">
        <v>15</v>
      </c>
      <c r="P726" t="s">
        <v>95</v>
      </c>
      <c r="Q726" t="s">
        <v>65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0</v>
      </c>
      <c r="Z726" t="b">
        <v>0</v>
      </c>
      <c r="AA726">
        <v>999</v>
      </c>
      <c r="AB726">
        <v>1</v>
      </c>
      <c r="AC726" t="s">
        <v>69</v>
      </c>
      <c r="AD726" t="b">
        <v>1</v>
      </c>
      <c r="AE726" t="b">
        <v>1</v>
      </c>
      <c r="AF726" t="s">
        <v>70</v>
      </c>
      <c r="AG726" t="s">
        <v>61</v>
      </c>
      <c r="AH726" t="s">
        <v>61</v>
      </c>
      <c r="AI726" t="b">
        <v>1</v>
      </c>
      <c r="AJ726" t="s">
        <v>61</v>
      </c>
      <c r="AK726" t="s">
        <v>61</v>
      </c>
      <c r="AL726" t="s">
        <v>61</v>
      </c>
      <c r="AM726" t="s">
        <v>61</v>
      </c>
      <c r="AN726" t="s">
        <v>72</v>
      </c>
      <c r="AO726" t="s">
        <v>73</v>
      </c>
      <c r="AP726" t="b">
        <v>0</v>
      </c>
      <c r="AQ726" t="b">
        <v>0</v>
      </c>
      <c r="AR726" t="s">
        <v>74</v>
      </c>
      <c r="AS726" t="b">
        <v>0</v>
      </c>
      <c r="AT726" t="s">
        <v>90</v>
      </c>
      <c r="AU726" t="s">
        <v>61</v>
      </c>
      <c r="AX726" t="s">
        <v>568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212</v>
      </c>
      <c r="B727" t="s">
        <v>586</v>
      </c>
      <c r="C727">
        <v>1200370</v>
      </c>
      <c r="D727" t="s">
        <v>231</v>
      </c>
      <c r="E727" t="s">
        <v>231</v>
      </c>
      <c r="F727" t="s">
        <v>564</v>
      </c>
      <c r="G727" t="s">
        <v>696</v>
      </c>
      <c r="H727" t="str">
        <f>"09007"</f>
        <v>09007</v>
      </c>
      <c r="I727" t="s">
        <v>61</v>
      </c>
      <c r="K727" t="s">
        <v>62</v>
      </c>
      <c r="L727">
        <v>15</v>
      </c>
      <c r="N727" t="str">
        <f t="shared" si="31"/>
        <v>0</v>
      </c>
      <c r="O727">
        <v>15</v>
      </c>
      <c r="P727" t="s">
        <v>95</v>
      </c>
      <c r="Q727" t="s">
        <v>65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0</v>
      </c>
      <c r="Z727" t="b">
        <v>0</v>
      </c>
      <c r="AA727">
        <v>999</v>
      </c>
      <c r="AB727">
        <v>1</v>
      </c>
      <c r="AC727" t="s">
        <v>69</v>
      </c>
      <c r="AD727" t="b">
        <v>1</v>
      </c>
      <c r="AE727" t="b">
        <v>1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72</v>
      </c>
      <c r="AO727" t="s">
        <v>73</v>
      </c>
      <c r="AP727" t="b">
        <v>0</v>
      </c>
      <c r="AQ727" t="b">
        <v>0</v>
      </c>
      <c r="AR727" t="s">
        <v>74</v>
      </c>
      <c r="AS727" t="b">
        <v>0</v>
      </c>
      <c r="AT727" t="s">
        <v>90</v>
      </c>
      <c r="AU727" t="s">
        <v>61</v>
      </c>
      <c r="AX727" t="s">
        <v>568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212</v>
      </c>
      <c r="B728" t="s">
        <v>561</v>
      </c>
      <c r="C728">
        <v>1200370</v>
      </c>
      <c r="D728" t="s">
        <v>58</v>
      </c>
      <c r="E728" t="s">
        <v>148</v>
      </c>
      <c r="F728" t="s">
        <v>581</v>
      </c>
      <c r="G728" t="s">
        <v>697</v>
      </c>
      <c r="H728" t="str">
        <f>"03004"</f>
        <v>03004</v>
      </c>
      <c r="I728" t="s">
        <v>61</v>
      </c>
      <c r="K728" t="s">
        <v>62</v>
      </c>
      <c r="L728">
        <v>15</v>
      </c>
      <c r="N728" t="str">
        <f t="shared" si="31"/>
        <v>0</v>
      </c>
      <c r="O728">
        <v>15</v>
      </c>
      <c r="P728" t="s">
        <v>95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0</v>
      </c>
      <c r="Y728" t="b">
        <v>0</v>
      </c>
      <c r="Z728" t="b">
        <v>0</v>
      </c>
      <c r="AA728">
        <v>103</v>
      </c>
      <c r="AB728">
        <v>460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72</v>
      </c>
      <c r="AO728" t="s">
        <v>73</v>
      </c>
      <c r="AP728" t="b">
        <v>0</v>
      </c>
      <c r="AQ728" t="b">
        <v>0</v>
      </c>
      <c r="AR728" t="s">
        <v>74</v>
      </c>
      <c r="AS728" t="b">
        <v>0</v>
      </c>
      <c r="AT728" t="s">
        <v>90</v>
      </c>
      <c r="AU728" t="s">
        <v>61</v>
      </c>
      <c r="AX728" t="s">
        <v>568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212</v>
      </c>
      <c r="B729" t="s">
        <v>586</v>
      </c>
      <c r="C729">
        <v>1200370</v>
      </c>
      <c r="D729" t="s">
        <v>148</v>
      </c>
      <c r="E729" t="s">
        <v>148</v>
      </c>
      <c r="F729" t="s">
        <v>581</v>
      </c>
      <c r="G729" t="s">
        <v>698</v>
      </c>
      <c r="H729" t="str">
        <f>"03004"</f>
        <v>03004</v>
      </c>
      <c r="I729" t="s">
        <v>61</v>
      </c>
      <c r="K729" t="s">
        <v>62</v>
      </c>
      <c r="L729">
        <v>15</v>
      </c>
      <c r="N729" t="str">
        <f t="shared" si="31"/>
        <v>0</v>
      </c>
      <c r="O729">
        <v>15</v>
      </c>
      <c r="P729" t="s">
        <v>95</v>
      </c>
      <c r="Q729" t="s">
        <v>65</v>
      </c>
      <c r="R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0</v>
      </c>
      <c r="Y729" t="b">
        <v>0</v>
      </c>
      <c r="Z729" t="b">
        <v>0</v>
      </c>
      <c r="AA729">
        <v>999</v>
      </c>
      <c r="AB729">
        <v>1</v>
      </c>
      <c r="AC729" t="s">
        <v>69</v>
      </c>
      <c r="AD729" t="b">
        <v>1</v>
      </c>
      <c r="AE729" t="b">
        <v>1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72</v>
      </c>
      <c r="AO729" t="s">
        <v>73</v>
      </c>
      <c r="AP729" t="b">
        <v>0</v>
      </c>
      <c r="AQ729" t="b">
        <v>0</v>
      </c>
      <c r="AR729" t="s">
        <v>74</v>
      </c>
      <c r="AS729" t="b">
        <v>0</v>
      </c>
      <c r="AT729" t="s">
        <v>90</v>
      </c>
      <c r="AU729" t="s">
        <v>61</v>
      </c>
      <c r="AX729" t="s">
        <v>568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212</v>
      </c>
      <c r="B730" t="s">
        <v>561</v>
      </c>
      <c r="C730">
        <v>1200370</v>
      </c>
      <c r="D730" t="s">
        <v>75</v>
      </c>
      <c r="E730" t="s">
        <v>231</v>
      </c>
      <c r="F730" t="s">
        <v>672</v>
      </c>
      <c r="G730" t="s">
        <v>699</v>
      </c>
      <c r="H730" t="str">
        <f>"09003"</f>
        <v>09003</v>
      </c>
      <c r="I730" t="s">
        <v>61</v>
      </c>
      <c r="K730" t="s">
        <v>62</v>
      </c>
      <c r="L730">
        <v>1</v>
      </c>
      <c r="N730" t="str">
        <f t="shared" si="31"/>
        <v>0</v>
      </c>
      <c r="O730">
        <v>1</v>
      </c>
      <c r="P730" t="s">
        <v>95</v>
      </c>
      <c r="Q730" t="s">
        <v>65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0</v>
      </c>
      <c r="Y730" t="b">
        <v>0</v>
      </c>
      <c r="Z730" t="b">
        <v>0</v>
      </c>
      <c r="AA730">
        <v>103</v>
      </c>
      <c r="AB730">
        <v>198</v>
      </c>
      <c r="AC730" t="s">
        <v>600</v>
      </c>
      <c r="AD730" t="b">
        <v>0</v>
      </c>
      <c r="AE730" t="b">
        <v>1</v>
      </c>
      <c r="AF730" t="s">
        <v>70</v>
      </c>
      <c r="AG730" t="s">
        <v>61</v>
      </c>
      <c r="AH730" t="s">
        <v>61</v>
      </c>
      <c r="AI730" t="b">
        <v>0</v>
      </c>
      <c r="AJ730" t="s">
        <v>61</v>
      </c>
      <c r="AK730" t="s">
        <v>61</v>
      </c>
      <c r="AL730" t="s">
        <v>61</v>
      </c>
      <c r="AM730" t="s">
        <v>61</v>
      </c>
      <c r="AN730" t="s">
        <v>72</v>
      </c>
      <c r="AO730" t="s">
        <v>73</v>
      </c>
      <c r="AP730" t="b">
        <v>0</v>
      </c>
      <c r="AQ730" t="b">
        <v>0</v>
      </c>
      <c r="AR730" t="s">
        <v>74</v>
      </c>
      <c r="AS730" t="b">
        <v>0</v>
      </c>
      <c r="AT730" t="s">
        <v>272</v>
      </c>
      <c r="AU730" t="s">
        <v>61</v>
      </c>
      <c r="AX730" t="s">
        <v>568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212</v>
      </c>
      <c r="B731" t="s">
        <v>563</v>
      </c>
      <c r="C731">
        <v>1200380</v>
      </c>
      <c r="D731" t="s">
        <v>75</v>
      </c>
      <c r="E731" t="s">
        <v>231</v>
      </c>
      <c r="F731" t="s">
        <v>536</v>
      </c>
      <c r="G731" t="s">
        <v>700</v>
      </c>
      <c r="H731" t="str">
        <f>"03004"</f>
        <v>03004</v>
      </c>
      <c r="I731" t="s">
        <v>61</v>
      </c>
      <c r="K731" t="s">
        <v>62</v>
      </c>
      <c r="L731">
        <v>2</v>
      </c>
      <c r="N731" t="str">
        <f t="shared" si="31"/>
        <v>0</v>
      </c>
      <c r="O731">
        <v>2</v>
      </c>
      <c r="P731" t="s">
        <v>95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0</v>
      </c>
      <c r="Y731" t="b">
        <v>0</v>
      </c>
      <c r="Z731" t="b">
        <v>0</v>
      </c>
      <c r="AA731">
        <v>103</v>
      </c>
      <c r="AB731">
        <v>198</v>
      </c>
      <c r="AC731" t="s">
        <v>600</v>
      </c>
      <c r="AD731" t="b">
        <v>0</v>
      </c>
      <c r="AE731" t="b">
        <v>1</v>
      </c>
      <c r="AF731" t="s">
        <v>70</v>
      </c>
      <c r="AG731" t="s">
        <v>61</v>
      </c>
      <c r="AH731" t="s">
        <v>61</v>
      </c>
      <c r="AI731" t="b">
        <v>0</v>
      </c>
      <c r="AJ731" t="s">
        <v>61</v>
      </c>
      <c r="AK731" t="s">
        <v>61</v>
      </c>
      <c r="AL731" t="s">
        <v>61</v>
      </c>
      <c r="AM731" t="s">
        <v>61</v>
      </c>
      <c r="AN731" t="s">
        <v>86</v>
      </c>
      <c r="AO731" t="s">
        <v>73</v>
      </c>
      <c r="AP731" t="b">
        <v>0</v>
      </c>
      <c r="AQ731" t="b">
        <v>0</v>
      </c>
      <c r="AR731" t="s">
        <v>74</v>
      </c>
      <c r="AS731" t="b">
        <v>0</v>
      </c>
      <c r="AT731" t="s">
        <v>272</v>
      </c>
      <c r="AU731" t="s">
        <v>61</v>
      </c>
      <c r="AX731" t="s">
        <v>568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204</v>
      </c>
      <c r="B732" t="s">
        <v>205</v>
      </c>
      <c r="C732">
        <v>7963070</v>
      </c>
      <c r="D732" t="s">
        <v>152</v>
      </c>
      <c r="E732" t="s">
        <v>578</v>
      </c>
      <c r="F732" t="s">
        <v>672</v>
      </c>
      <c r="G732" t="s">
        <v>701</v>
      </c>
      <c r="H732" t="str">
        <f>"06015"</f>
        <v>06015</v>
      </c>
      <c r="I732" t="s">
        <v>61</v>
      </c>
      <c r="K732" t="s">
        <v>702</v>
      </c>
      <c r="L732">
        <v>1</v>
      </c>
      <c r="N732" t="str">
        <f t="shared" si="31"/>
        <v>0</v>
      </c>
      <c r="O732">
        <v>1</v>
      </c>
      <c r="P732" t="s">
        <v>95</v>
      </c>
      <c r="Q732" t="s">
        <v>65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0</v>
      </c>
      <c r="Y732" t="b">
        <v>0</v>
      </c>
      <c r="Z732" t="b">
        <v>0</v>
      </c>
      <c r="AA732">
        <v>200</v>
      </c>
      <c r="AB732">
        <v>10</v>
      </c>
      <c r="AC732" t="s">
        <v>69</v>
      </c>
      <c r="AD732" t="b">
        <v>0</v>
      </c>
      <c r="AE732" t="b">
        <v>1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72</v>
      </c>
      <c r="AO732" t="s">
        <v>81</v>
      </c>
      <c r="AP732" t="b">
        <v>0</v>
      </c>
      <c r="AQ732" t="b">
        <v>0</v>
      </c>
      <c r="AR732" t="s">
        <v>74</v>
      </c>
      <c r="AS732" t="b">
        <v>0</v>
      </c>
      <c r="AT732" t="s">
        <v>90</v>
      </c>
      <c r="AU732" t="s">
        <v>61</v>
      </c>
      <c r="AX732" t="s">
        <v>568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182</v>
      </c>
      <c r="B733" t="s">
        <v>646</v>
      </c>
      <c r="C733">
        <v>1001310</v>
      </c>
      <c r="D733" t="s">
        <v>83</v>
      </c>
      <c r="E733" t="s">
        <v>83</v>
      </c>
      <c r="F733" t="s">
        <v>206</v>
      </c>
      <c r="G733" t="s">
        <v>703</v>
      </c>
      <c r="H733" t="str">
        <f t="shared" ref="H733:H752" si="32">"04002"</f>
        <v>04002</v>
      </c>
      <c r="I733" t="s">
        <v>61</v>
      </c>
      <c r="K733" t="s">
        <v>62</v>
      </c>
      <c r="L733">
        <v>1</v>
      </c>
      <c r="N733" t="str">
        <f t="shared" si="31"/>
        <v>0</v>
      </c>
      <c r="O733">
        <v>1</v>
      </c>
      <c r="P733" t="s">
        <v>95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0</v>
      </c>
      <c r="Z733" t="b">
        <v>0</v>
      </c>
      <c r="AA733">
        <v>103</v>
      </c>
      <c r="AB733">
        <v>138</v>
      </c>
      <c r="AC733" t="s">
        <v>69</v>
      </c>
      <c r="AD733" t="b">
        <v>0</v>
      </c>
      <c r="AE733" t="b">
        <v>1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72</v>
      </c>
      <c r="AO733" t="s">
        <v>73</v>
      </c>
      <c r="AP733" t="b">
        <v>0</v>
      </c>
      <c r="AQ733" t="b">
        <v>0</v>
      </c>
      <c r="AR733" t="s">
        <v>74</v>
      </c>
      <c r="AS733" t="b">
        <v>0</v>
      </c>
      <c r="AT733" t="s">
        <v>90</v>
      </c>
      <c r="AU733" t="s">
        <v>61</v>
      </c>
      <c r="AX733" t="s">
        <v>568</v>
      </c>
      <c r="AY733" t="s">
        <v>61</v>
      </c>
      <c r="BA733" t="b">
        <v>1</v>
      </c>
      <c r="BB733" t="s">
        <v>61</v>
      </c>
      <c r="BD733" t="s">
        <v>61</v>
      </c>
    </row>
    <row r="734" spans="1:56" x14ac:dyDescent="0.25">
      <c r="A734" t="s">
        <v>182</v>
      </c>
      <c r="B734" t="s">
        <v>646</v>
      </c>
      <c r="C734">
        <v>1001310</v>
      </c>
      <c r="D734" t="s">
        <v>83</v>
      </c>
      <c r="E734" t="s">
        <v>83</v>
      </c>
      <c r="F734" t="s">
        <v>613</v>
      </c>
      <c r="G734" t="s">
        <v>704</v>
      </c>
      <c r="H734" t="str">
        <f t="shared" si="32"/>
        <v>04002</v>
      </c>
      <c r="I734" t="s">
        <v>61</v>
      </c>
      <c r="K734" t="s">
        <v>605</v>
      </c>
      <c r="L734">
        <v>1</v>
      </c>
      <c r="N734" t="str">
        <f t="shared" si="31"/>
        <v>0</v>
      </c>
      <c r="O734">
        <v>1</v>
      </c>
      <c r="P734" t="s">
        <v>95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0</v>
      </c>
      <c r="Y734" t="b">
        <v>0</v>
      </c>
      <c r="Z734" t="b">
        <v>0</v>
      </c>
      <c r="AA734">
        <v>103</v>
      </c>
      <c r="AB734">
        <v>92</v>
      </c>
      <c r="AC734" t="s">
        <v>600</v>
      </c>
      <c r="AD734" t="b">
        <v>0</v>
      </c>
      <c r="AE734" t="b">
        <v>1</v>
      </c>
      <c r="AF734" t="s">
        <v>70</v>
      </c>
      <c r="AG734" t="s">
        <v>61</v>
      </c>
      <c r="AH734" t="s">
        <v>61</v>
      </c>
      <c r="AI734" t="b">
        <v>0</v>
      </c>
      <c r="AJ734" t="s">
        <v>61</v>
      </c>
      <c r="AK734" t="s">
        <v>61</v>
      </c>
      <c r="AL734" t="s">
        <v>61</v>
      </c>
      <c r="AM734" t="s">
        <v>61</v>
      </c>
      <c r="AN734" t="s">
        <v>72</v>
      </c>
      <c r="AO734" t="s">
        <v>73</v>
      </c>
      <c r="AP734" t="b">
        <v>0</v>
      </c>
      <c r="AQ734" t="b">
        <v>0</v>
      </c>
      <c r="AR734" t="s">
        <v>74</v>
      </c>
      <c r="AS734" t="b">
        <v>0</v>
      </c>
      <c r="AT734" t="s">
        <v>569</v>
      </c>
      <c r="AU734" t="s">
        <v>61</v>
      </c>
      <c r="AX734" t="s">
        <v>568</v>
      </c>
      <c r="AY734" t="s">
        <v>61</v>
      </c>
      <c r="BA734" t="b">
        <v>1</v>
      </c>
      <c r="BB734" t="s">
        <v>61</v>
      </c>
      <c r="BD734" t="s">
        <v>61</v>
      </c>
    </row>
    <row r="735" spans="1:56" x14ac:dyDescent="0.25">
      <c r="A735" t="s">
        <v>164</v>
      </c>
      <c r="B735" t="s">
        <v>652</v>
      </c>
      <c r="C735">
        <v>2106310</v>
      </c>
      <c r="D735" t="s">
        <v>83</v>
      </c>
      <c r="E735" t="s">
        <v>83</v>
      </c>
      <c r="F735" t="s">
        <v>206</v>
      </c>
      <c r="G735" t="s">
        <v>703</v>
      </c>
      <c r="H735" t="str">
        <f t="shared" si="32"/>
        <v>04002</v>
      </c>
      <c r="I735" t="s">
        <v>61</v>
      </c>
      <c r="K735" t="s">
        <v>62</v>
      </c>
      <c r="L735">
        <v>1</v>
      </c>
      <c r="N735" t="str">
        <f t="shared" si="31"/>
        <v>0</v>
      </c>
      <c r="O735">
        <v>1</v>
      </c>
      <c r="P735" t="s">
        <v>95</v>
      </c>
      <c r="Q735" t="s">
        <v>65</v>
      </c>
      <c r="R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0</v>
      </c>
      <c r="Z735" t="b">
        <v>0</v>
      </c>
      <c r="AA735">
        <v>103</v>
      </c>
      <c r="AB735">
        <v>138</v>
      </c>
      <c r="AC735" t="s">
        <v>69</v>
      </c>
      <c r="AD735" t="b">
        <v>0</v>
      </c>
      <c r="AE735" t="b">
        <v>1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72</v>
      </c>
      <c r="AO735" t="s">
        <v>73</v>
      </c>
      <c r="AP735" t="b">
        <v>0</v>
      </c>
      <c r="AQ735" t="b">
        <v>0</v>
      </c>
      <c r="AR735" t="s">
        <v>74</v>
      </c>
      <c r="AS735" t="b">
        <v>0</v>
      </c>
      <c r="AT735" t="s">
        <v>90</v>
      </c>
      <c r="AU735" t="s">
        <v>61</v>
      </c>
      <c r="AX735" t="s">
        <v>568</v>
      </c>
      <c r="AY735" t="s">
        <v>61</v>
      </c>
      <c r="BA735" t="b">
        <v>1</v>
      </c>
      <c r="BB735" t="s">
        <v>61</v>
      </c>
      <c r="BD735" t="s">
        <v>61</v>
      </c>
    </row>
    <row r="736" spans="1:56" x14ac:dyDescent="0.25">
      <c r="A736" t="s">
        <v>164</v>
      </c>
      <c r="B736" t="s">
        <v>652</v>
      </c>
      <c r="C736">
        <v>2106310</v>
      </c>
      <c r="D736" t="s">
        <v>83</v>
      </c>
      <c r="E736" t="s">
        <v>83</v>
      </c>
      <c r="F736" t="s">
        <v>613</v>
      </c>
      <c r="G736" t="s">
        <v>704</v>
      </c>
      <c r="H736" t="str">
        <f t="shared" si="32"/>
        <v>04002</v>
      </c>
      <c r="I736" t="s">
        <v>61</v>
      </c>
      <c r="K736" t="s">
        <v>605</v>
      </c>
      <c r="L736">
        <v>1</v>
      </c>
      <c r="N736" t="str">
        <f t="shared" si="31"/>
        <v>0</v>
      </c>
      <c r="O736">
        <v>1</v>
      </c>
      <c r="P736" t="s">
        <v>95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0</v>
      </c>
      <c r="Y736" t="b">
        <v>0</v>
      </c>
      <c r="Z736" t="b">
        <v>0</v>
      </c>
      <c r="AA736">
        <v>103</v>
      </c>
      <c r="AB736">
        <v>92</v>
      </c>
      <c r="AC736" t="s">
        <v>600</v>
      </c>
      <c r="AD736" t="b">
        <v>0</v>
      </c>
      <c r="AE736" t="b">
        <v>1</v>
      </c>
      <c r="AF736" t="s">
        <v>70</v>
      </c>
      <c r="AG736" t="s">
        <v>61</v>
      </c>
      <c r="AH736" t="s">
        <v>61</v>
      </c>
      <c r="AI736" t="b">
        <v>0</v>
      </c>
      <c r="AJ736" t="s">
        <v>61</v>
      </c>
      <c r="AK736" t="s">
        <v>61</v>
      </c>
      <c r="AL736" t="s">
        <v>61</v>
      </c>
      <c r="AM736" t="s">
        <v>61</v>
      </c>
      <c r="AN736" t="s">
        <v>72</v>
      </c>
      <c r="AO736" t="s">
        <v>73</v>
      </c>
      <c r="AP736" t="b">
        <v>0</v>
      </c>
      <c r="AQ736" t="b">
        <v>0</v>
      </c>
      <c r="AR736" t="s">
        <v>74</v>
      </c>
      <c r="AS736" t="b">
        <v>0</v>
      </c>
      <c r="AT736" t="s">
        <v>569</v>
      </c>
      <c r="AU736" t="s">
        <v>61</v>
      </c>
      <c r="AX736" t="s">
        <v>568</v>
      </c>
      <c r="AY736" t="s">
        <v>61</v>
      </c>
      <c r="BA736" t="b">
        <v>1</v>
      </c>
      <c r="BB736" t="s">
        <v>61</v>
      </c>
      <c r="BD736" t="s">
        <v>61</v>
      </c>
    </row>
    <row r="737" spans="1:56" x14ac:dyDescent="0.25">
      <c r="A737" t="s">
        <v>168</v>
      </c>
      <c r="B737" t="s">
        <v>705</v>
      </c>
      <c r="C737">
        <v>2100310</v>
      </c>
      <c r="D737" t="s">
        <v>152</v>
      </c>
      <c r="E737" t="s">
        <v>152</v>
      </c>
      <c r="F737" t="s">
        <v>206</v>
      </c>
      <c r="G737" t="s">
        <v>703</v>
      </c>
      <c r="H737" t="str">
        <f t="shared" si="32"/>
        <v>04002</v>
      </c>
      <c r="I737" t="s">
        <v>61</v>
      </c>
      <c r="K737" t="s">
        <v>62</v>
      </c>
      <c r="L737">
        <v>4</v>
      </c>
      <c r="N737" t="str">
        <f t="shared" si="31"/>
        <v>0</v>
      </c>
      <c r="O737">
        <v>4</v>
      </c>
      <c r="P737" t="s">
        <v>95</v>
      </c>
      <c r="Q737" t="s">
        <v>65</v>
      </c>
      <c r="R737" t="s">
        <v>65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0</v>
      </c>
      <c r="Z737" t="b">
        <v>0</v>
      </c>
      <c r="AA737">
        <v>103</v>
      </c>
      <c r="AB737">
        <v>138</v>
      </c>
      <c r="AC737" t="s">
        <v>69</v>
      </c>
      <c r="AD737" t="b">
        <v>0</v>
      </c>
      <c r="AE737" t="b">
        <v>1</v>
      </c>
      <c r="AF737" t="s">
        <v>70</v>
      </c>
      <c r="AG737" t="s">
        <v>61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72</v>
      </c>
      <c r="AO737" t="s">
        <v>73</v>
      </c>
      <c r="AP737" t="b">
        <v>0</v>
      </c>
      <c r="AQ737" t="b">
        <v>0</v>
      </c>
      <c r="AR737" t="s">
        <v>74</v>
      </c>
      <c r="AS737" t="b">
        <v>0</v>
      </c>
      <c r="AT737" t="s">
        <v>90</v>
      </c>
      <c r="AU737" t="s">
        <v>61</v>
      </c>
      <c r="AX737" t="s">
        <v>568</v>
      </c>
      <c r="AY737" t="s">
        <v>61</v>
      </c>
      <c r="BA737" t="b">
        <v>1</v>
      </c>
      <c r="BB737" t="s">
        <v>61</v>
      </c>
      <c r="BD737" t="s">
        <v>61</v>
      </c>
    </row>
    <row r="738" spans="1:56" x14ac:dyDescent="0.25">
      <c r="A738" t="s">
        <v>168</v>
      </c>
      <c r="B738" t="s">
        <v>705</v>
      </c>
      <c r="C738">
        <v>2100310</v>
      </c>
      <c r="D738" t="s">
        <v>152</v>
      </c>
      <c r="E738" t="s">
        <v>152</v>
      </c>
      <c r="F738" t="s">
        <v>613</v>
      </c>
      <c r="G738" t="s">
        <v>704</v>
      </c>
      <c r="H738" t="str">
        <f t="shared" si="32"/>
        <v>04002</v>
      </c>
      <c r="I738" t="s">
        <v>61</v>
      </c>
      <c r="K738" t="s">
        <v>605</v>
      </c>
      <c r="L738">
        <v>4</v>
      </c>
      <c r="N738" t="str">
        <f t="shared" si="31"/>
        <v>0</v>
      </c>
      <c r="O738">
        <v>4</v>
      </c>
      <c r="P738" t="s">
        <v>95</v>
      </c>
      <c r="Q738" t="s">
        <v>65</v>
      </c>
      <c r="R738" t="s">
        <v>65</v>
      </c>
      <c r="S738" t="s">
        <v>66</v>
      </c>
      <c r="T738" t="s">
        <v>67</v>
      </c>
      <c r="U738" t="s">
        <v>68</v>
      </c>
      <c r="V738" t="s">
        <v>68</v>
      </c>
      <c r="X738" t="b">
        <v>0</v>
      </c>
      <c r="Y738" t="b">
        <v>0</v>
      </c>
      <c r="Z738" t="b">
        <v>0</v>
      </c>
      <c r="AA738">
        <v>103</v>
      </c>
      <c r="AB738">
        <v>92</v>
      </c>
      <c r="AC738" t="s">
        <v>600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0</v>
      </c>
      <c r="AJ738" t="s">
        <v>61</v>
      </c>
      <c r="AK738" t="s">
        <v>61</v>
      </c>
      <c r="AL738" t="s">
        <v>61</v>
      </c>
      <c r="AM738" t="s">
        <v>61</v>
      </c>
      <c r="AN738" t="s">
        <v>72</v>
      </c>
      <c r="AO738" t="s">
        <v>73</v>
      </c>
      <c r="AP738" t="b">
        <v>0</v>
      </c>
      <c r="AQ738" t="b">
        <v>0</v>
      </c>
      <c r="AR738" t="s">
        <v>74</v>
      </c>
      <c r="AS738" t="b">
        <v>0</v>
      </c>
      <c r="AT738" t="s">
        <v>569</v>
      </c>
      <c r="AU738" t="s">
        <v>61</v>
      </c>
      <c r="AX738" t="s">
        <v>568</v>
      </c>
      <c r="AY738" t="s">
        <v>61</v>
      </c>
      <c r="BA738" t="b">
        <v>1</v>
      </c>
      <c r="BB738" t="s">
        <v>61</v>
      </c>
      <c r="BD738" t="s">
        <v>61</v>
      </c>
    </row>
    <row r="739" spans="1:56" x14ac:dyDescent="0.25">
      <c r="A739" t="s">
        <v>173</v>
      </c>
      <c r="B739" t="s">
        <v>654</v>
      </c>
      <c r="C739">
        <v>2102335</v>
      </c>
      <c r="D739" t="s">
        <v>58</v>
      </c>
      <c r="E739" t="s">
        <v>58</v>
      </c>
      <c r="F739" t="s">
        <v>206</v>
      </c>
      <c r="G739" t="s">
        <v>703</v>
      </c>
      <c r="H739" t="str">
        <f t="shared" si="32"/>
        <v>04002</v>
      </c>
      <c r="I739" t="s">
        <v>61</v>
      </c>
      <c r="K739" t="s">
        <v>62</v>
      </c>
      <c r="L739">
        <v>1</v>
      </c>
      <c r="N739" t="str">
        <f t="shared" si="31"/>
        <v>0</v>
      </c>
      <c r="O739">
        <v>1</v>
      </c>
      <c r="P739" t="s">
        <v>95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0</v>
      </c>
      <c r="Z739" t="b">
        <v>0</v>
      </c>
      <c r="AA739">
        <v>103</v>
      </c>
      <c r="AB739">
        <v>138</v>
      </c>
      <c r="AC739" t="s">
        <v>69</v>
      </c>
      <c r="AD739" t="b">
        <v>0</v>
      </c>
      <c r="AE739" t="b">
        <v>1</v>
      </c>
      <c r="AF739" t="s">
        <v>70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72</v>
      </c>
      <c r="AO739" t="s">
        <v>73</v>
      </c>
      <c r="AP739" t="b">
        <v>0</v>
      </c>
      <c r="AQ739" t="b">
        <v>0</v>
      </c>
      <c r="AR739" t="s">
        <v>74</v>
      </c>
      <c r="AS739" t="b">
        <v>0</v>
      </c>
      <c r="AT739" t="s">
        <v>90</v>
      </c>
      <c r="AU739" t="s">
        <v>61</v>
      </c>
      <c r="AX739" t="s">
        <v>568</v>
      </c>
      <c r="AY739" t="s">
        <v>61</v>
      </c>
      <c r="BA739" t="b">
        <v>1</v>
      </c>
      <c r="BB739" t="s">
        <v>61</v>
      </c>
      <c r="BD739" t="s">
        <v>61</v>
      </c>
    </row>
    <row r="740" spans="1:56" x14ac:dyDescent="0.25">
      <c r="A740" t="s">
        <v>173</v>
      </c>
      <c r="B740" t="s">
        <v>654</v>
      </c>
      <c r="C740">
        <v>2102335</v>
      </c>
      <c r="D740" t="s">
        <v>58</v>
      </c>
      <c r="E740" t="s">
        <v>58</v>
      </c>
      <c r="F740" t="s">
        <v>613</v>
      </c>
      <c r="G740" t="s">
        <v>704</v>
      </c>
      <c r="H740" t="str">
        <f t="shared" si="32"/>
        <v>04002</v>
      </c>
      <c r="I740" t="s">
        <v>61</v>
      </c>
      <c r="K740" t="s">
        <v>605</v>
      </c>
      <c r="L740">
        <v>1</v>
      </c>
      <c r="N740" t="str">
        <f t="shared" si="31"/>
        <v>0</v>
      </c>
      <c r="O740">
        <v>1</v>
      </c>
      <c r="P740" t="s">
        <v>95</v>
      </c>
      <c r="Q740" t="s">
        <v>65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0</v>
      </c>
      <c r="Y740" t="b">
        <v>0</v>
      </c>
      <c r="Z740" t="b">
        <v>0</v>
      </c>
      <c r="AA740">
        <v>103</v>
      </c>
      <c r="AB740">
        <v>92</v>
      </c>
      <c r="AC740" t="s">
        <v>600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0</v>
      </c>
      <c r="AJ740" t="s">
        <v>61</v>
      </c>
      <c r="AK740" t="s">
        <v>61</v>
      </c>
      <c r="AL740" t="s">
        <v>61</v>
      </c>
      <c r="AM740" t="s">
        <v>61</v>
      </c>
      <c r="AN740" t="s">
        <v>72</v>
      </c>
      <c r="AO740" t="s">
        <v>73</v>
      </c>
      <c r="AP740" t="b">
        <v>0</v>
      </c>
      <c r="AQ740" t="b">
        <v>0</v>
      </c>
      <c r="AR740" t="s">
        <v>74</v>
      </c>
      <c r="AS740" t="b">
        <v>0</v>
      </c>
      <c r="AT740" t="s">
        <v>569</v>
      </c>
      <c r="AU740" t="s">
        <v>61</v>
      </c>
      <c r="AX740" t="s">
        <v>568</v>
      </c>
      <c r="AY740" t="s">
        <v>61</v>
      </c>
      <c r="BA740" t="b">
        <v>1</v>
      </c>
      <c r="BB740" t="s">
        <v>61</v>
      </c>
      <c r="BD740" t="s">
        <v>61</v>
      </c>
    </row>
    <row r="741" spans="1:56" x14ac:dyDescent="0.25">
      <c r="A741" t="s">
        <v>299</v>
      </c>
      <c r="B741" t="s">
        <v>655</v>
      </c>
      <c r="C741">
        <v>2109310</v>
      </c>
      <c r="D741" t="s">
        <v>148</v>
      </c>
      <c r="E741" t="s">
        <v>148</v>
      </c>
      <c r="F741" t="s">
        <v>206</v>
      </c>
      <c r="G741" t="s">
        <v>703</v>
      </c>
      <c r="H741" t="str">
        <f t="shared" si="32"/>
        <v>04002</v>
      </c>
      <c r="I741" t="s">
        <v>61</v>
      </c>
      <c r="K741" t="s">
        <v>62</v>
      </c>
      <c r="L741">
        <v>1</v>
      </c>
      <c r="N741" t="str">
        <f t="shared" si="31"/>
        <v>0</v>
      </c>
      <c r="O741">
        <v>1</v>
      </c>
      <c r="P741" t="s">
        <v>95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0</v>
      </c>
      <c r="Z741" t="b">
        <v>0</v>
      </c>
      <c r="AA741">
        <v>103</v>
      </c>
      <c r="AB741">
        <v>138</v>
      </c>
      <c r="AC741" t="s">
        <v>69</v>
      </c>
      <c r="AD741" t="b">
        <v>0</v>
      </c>
      <c r="AE741" t="b">
        <v>1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72</v>
      </c>
      <c r="AO741" t="s">
        <v>73</v>
      </c>
      <c r="AP741" t="b">
        <v>0</v>
      </c>
      <c r="AQ741" t="b">
        <v>0</v>
      </c>
      <c r="AR741" t="s">
        <v>74</v>
      </c>
      <c r="AS741" t="b">
        <v>0</v>
      </c>
      <c r="AT741" t="s">
        <v>90</v>
      </c>
      <c r="AU741" t="s">
        <v>61</v>
      </c>
      <c r="AX741" t="s">
        <v>568</v>
      </c>
      <c r="AY741" t="s">
        <v>61</v>
      </c>
      <c r="BA741" t="b">
        <v>1</v>
      </c>
      <c r="BB741" t="s">
        <v>61</v>
      </c>
      <c r="BD741" t="s">
        <v>61</v>
      </c>
    </row>
    <row r="742" spans="1:56" x14ac:dyDescent="0.25">
      <c r="A742" t="s">
        <v>299</v>
      </c>
      <c r="B742" t="s">
        <v>655</v>
      </c>
      <c r="C742">
        <v>2109310</v>
      </c>
      <c r="D742" t="s">
        <v>148</v>
      </c>
      <c r="E742" t="s">
        <v>148</v>
      </c>
      <c r="F742" t="s">
        <v>613</v>
      </c>
      <c r="G742" t="s">
        <v>704</v>
      </c>
      <c r="H742" t="str">
        <f t="shared" si="32"/>
        <v>04002</v>
      </c>
      <c r="I742" t="s">
        <v>61</v>
      </c>
      <c r="K742" t="s">
        <v>605</v>
      </c>
      <c r="L742">
        <v>1</v>
      </c>
      <c r="N742" t="str">
        <f t="shared" si="31"/>
        <v>0</v>
      </c>
      <c r="O742">
        <v>1</v>
      </c>
      <c r="P742" t="s">
        <v>95</v>
      </c>
      <c r="Q742" t="s">
        <v>65</v>
      </c>
      <c r="R742" t="s">
        <v>65</v>
      </c>
      <c r="S742" t="s">
        <v>66</v>
      </c>
      <c r="T742" t="s">
        <v>67</v>
      </c>
      <c r="U742" t="s">
        <v>68</v>
      </c>
      <c r="V742" t="s">
        <v>68</v>
      </c>
      <c r="X742" t="b">
        <v>0</v>
      </c>
      <c r="Y742" t="b">
        <v>0</v>
      </c>
      <c r="Z742" t="b">
        <v>0</v>
      </c>
      <c r="AA742">
        <v>103</v>
      </c>
      <c r="AB742">
        <v>92</v>
      </c>
      <c r="AC742" t="s">
        <v>600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0</v>
      </c>
      <c r="AJ742" t="s">
        <v>61</v>
      </c>
      <c r="AK742" t="s">
        <v>61</v>
      </c>
      <c r="AL742" t="s">
        <v>61</v>
      </c>
      <c r="AM742" t="s">
        <v>61</v>
      </c>
      <c r="AN742" t="s">
        <v>72</v>
      </c>
      <c r="AO742" t="s">
        <v>73</v>
      </c>
      <c r="AP742" t="b">
        <v>0</v>
      </c>
      <c r="AQ742" t="b">
        <v>0</v>
      </c>
      <c r="AR742" t="s">
        <v>74</v>
      </c>
      <c r="AS742" t="b">
        <v>0</v>
      </c>
      <c r="AT742" t="s">
        <v>569</v>
      </c>
      <c r="AU742" t="s">
        <v>61</v>
      </c>
      <c r="AX742" t="s">
        <v>568</v>
      </c>
      <c r="AY742" t="s">
        <v>61</v>
      </c>
      <c r="BA742" t="b">
        <v>1</v>
      </c>
      <c r="BB742" t="s">
        <v>61</v>
      </c>
      <c r="BD742" t="s">
        <v>61</v>
      </c>
    </row>
    <row r="743" spans="1:56" x14ac:dyDescent="0.25">
      <c r="A743" t="s">
        <v>182</v>
      </c>
      <c r="B743" t="s">
        <v>646</v>
      </c>
      <c r="C743">
        <v>1001310</v>
      </c>
      <c r="D743" t="s">
        <v>148</v>
      </c>
      <c r="E743" t="s">
        <v>148</v>
      </c>
      <c r="F743" t="s">
        <v>206</v>
      </c>
      <c r="G743" t="s">
        <v>706</v>
      </c>
      <c r="H743" t="str">
        <f t="shared" si="32"/>
        <v>04002</v>
      </c>
      <c r="I743" t="s">
        <v>61</v>
      </c>
      <c r="K743" t="s">
        <v>62</v>
      </c>
      <c r="L743">
        <v>1</v>
      </c>
      <c r="N743" t="str">
        <f t="shared" si="31"/>
        <v>0</v>
      </c>
      <c r="O743">
        <v>1</v>
      </c>
      <c r="P743" t="s">
        <v>95</v>
      </c>
      <c r="Q743" t="s">
        <v>65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0</v>
      </c>
      <c r="Z743" t="b">
        <v>0</v>
      </c>
      <c r="AA743">
        <v>103</v>
      </c>
      <c r="AB743">
        <v>138</v>
      </c>
      <c r="AC743" t="s">
        <v>69</v>
      </c>
      <c r="AD743" t="b">
        <v>0</v>
      </c>
      <c r="AE743" t="b">
        <v>1</v>
      </c>
      <c r="AF743" t="s">
        <v>70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72</v>
      </c>
      <c r="AO743" t="s">
        <v>73</v>
      </c>
      <c r="AP743" t="b">
        <v>0</v>
      </c>
      <c r="AQ743" t="b">
        <v>0</v>
      </c>
      <c r="AR743" t="s">
        <v>74</v>
      </c>
      <c r="AS743" t="b">
        <v>0</v>
      </c>
      <c r="AT743" t="s">
        <v>90</v>
      </c>
      <c r="AU743" t="s">
        <v>61</v>
      </c>
      <c r="AX743" t="s">
        <v>568</v>
      </c>
      <c r="AY743" t="s">
        <v>61</v>
      </c>
      <c r="BA743" t="b">
        <v>1</v>
      </c>
      <c r="BB743" t="s">
        <v>61</v>
      </c>
      <c r="BD743" t="s">
        <v>61</v>
      </c>
    </row>
    <row r="744" spans="1:56" x14ac:dyDescent="0.25">
      <c r="A744" t="s">
        <v>182</v>
      </c>
      <c r="B744" t="s">
        <v>646</v>
      </c>
      <c r="C744">
        <v>1001310</v>
      </c>
      <c r="D744" t="s">
        <v>148</v>
      </c>
      <c r="E744" t="s">
        <v>148</v>
      </c>
      <c r="F744" t="s">
        <v>613</v>
      </c>
      <c r="G744" t="s">
        <v>548</v>
      </c>
      <c r="H744" t="str">
        <f t="shared" si="32"/>
        <v>04002</v>
      </c>
      <c r="I744" t="s">
        <v>61</v>
      </c>
      <c r="K744" t="s">
        <v>605</v>
      </c>
      <c r="L744">
        <v>1</v>
      </c>
      <c r="N744" t="str">
        <f t="shared" si="31"/>
        <v>0</v>
      </c>
      <c r="O744">
        <v>1</v>
      </c>
      <c r="P744" t="s">
        <v>95</v>
      </c>
      <c r="Q744" t="s">
        <v>65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0</v>
      </c>
      <c r="Y744" t="b">
        <v>0</v>
      </c>
      <c r="Z744" t="b">
        <v>0</v>
      </c>
      <c r="AA744">
        <v>103</v>
      </c>
      <c r="AB744">
        <v>92</v>
      </c>
      <c r="AC744" t="s">
        <v>600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0</v>
      </c>
      <c r="AJ744" t="s">
        <v>61</v>
      </c>
      <c r="AK744" t="s">
        <v>61</v>
      </c>
      <c r="AL744" t="s">
        <v>61</v>
      </c>
      <c r="AM744" t="s">
        <v>61</v>
      </c>
      <c r="AN744" t="s">
        <v>72</v>
      </c>
      <c r="AO744" t="s">
        <v>73</v>
      </c>
      <c r="AP744" t="b">
        <v>0</v>
      </c>
      <c r="AQ744" t="b">
        <v>0</v>
      </c>
      <c r="AR744" t="s">
        <v>74</v>
      </c>
      <c r="AS744" t="b">
        <v>0</v>
      </c>
      <c r="AT744" t="s">
        <v>569</v>
      </c>
      <c r="AU744" t="s">
        <v>61</v>
      </c>
      <c r="AX744" t="s">
        <v>568</v>
      </c>
      <c r="AY744" t="s">
        <v>61</v>
      </c>
      <c r="BA744" t="b">
        <v>1</v>
      </c>
      <c r="BB744" t="s">
        <v>61</v>
      </c>
      <c r="BD744" t="s">
        <v>61</v>
      </c>
    </row>
    <row r="745" spans="1:56" x14ac:dyDescent="0.25">
      <c r="A745" t="s">
        <v>182</v>
      </c>
      <c r="B745" t="s">
        <v>648</v>
      </c>
      <c r="C745">
        <v>1001370</v>
      </c>
      <c r="D745" t="s">
        <v>132</v>
      </c>
      <c r="E745" t="s">
        <v>132</v>
      </c>
      <c r="F745" t="s">
        <v>206</v>
      </c>
      <c r="G745" t="s">
        <v>703</v>
      </c>
      <c r="H745" t="str">
        <f t="shared" si="32"/>
        <v>04002</v>
      </c>
      <c r="I745" t="s">
        <v>61</v>
      </c>
      <c r="K745" t="s">
        <v>62</v>
      </c>
      <c r="L745">
        <v>4</v>
      </c>
      <c r="N745" t="str">
        <f t="shared" si="31"/>
        <v>0</v>
      </c>
      <c r="O745">
        <v>4</v>
      </c>
      <c r="P745" t="s">
        <v>95</v>
      </c>
      <c r="Q745" t="s">
        <v>65</v>
      </c>
      <c r="R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0</v>
      </c>
      <c r="Z745" t="b">
        <v>0</v>
      </c>
      <c r="AA745">
        <v>103</v>
      </c>
      <c r="AB745">
        <v>138</v>
      </c>
      <c r="AC745" t="s">
        <v>69</v>
      </c>
      <c r="AD745" t="b">
        <v>0</v>
      </c>
      <c r="AE745" t="b">
        <v>1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72</v>
      </c>
      <c r="AO745" t="s">
        <v>73</v>
      </c>
      <c r="AP745" t="b">
        <v>0</v>
      </c>
      <c r="AQ745" t="b">
        <v>0</v>
      </c>
      <c r="AR745" t="s">
        <v>74</v>
      </c>
      <c r="AS745" t="b">
        <v>0</v>
      </c>
      <c r="AT745" t="s">
        <v>90</v>
      </c>
      <c r="AU745" t="s">
        <v>61</v>
      </c>
      <c r="AX745" t="s">
        <v>568</v>
      </c>
      <c r="AY745" t="s">
        <v>61</v>
      </c>
      <c r="BA745" t="b">
        <v>1</v>
      </c>
      <c r="BB745" t="s">
        <v>61</v>
      </c>
      <c r="BD745" t="s">
        <v>61</v>
      </c>
    </row>
    <row r="746" spans="1:56" x14ac:dyDescent="0.25">
      <c r="A746" t="s">
        <v>182</v>
      </c>
      <c r="B746" t="s">
        <v>648</v>
      </c>
      <c r="C746">
        <v>1001370</v>
      </c>
      <c r="D746" t="s">
        <v>132</v>
      </c>
      <c r="E746" t="s">
        <v>132</v>
      </c>
      <c r="F746" t="s">
        <v>613</v>
      </c>
      <c r="G746" t="s">
        <v>704</v>
      </c>
      <c r="H746" t="str">
        <f t="shared" si="32"/>
        <v>04002</v>
      </c>
      <c r="I746" t="s">
        <v>61</v>
      </c>
      <c r="K746" t="s">
        <v>605</v>
      </c>
      <c r="L746">
        <v>4</v>
      </c>
      <c r="N746" t="str">
        <f t="shared" si="31"/>
        <v>0</v>
      </c>
      <c r="O746">
        <v>4</v>
      </c>
      <c r="P746" t="s">
        <v>95</v>
      </c>
      <c r="Q746" t="s">
        <v>65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0</v>
      </c>
      <c r="Y746" t="b">
        <v>0</v>
      </c>
      <c r="Z746" t="b">
        <v>0</v>
      </c>
      <c r="AA746">
        <v>103</v>
      </c>
      <c r="AB746">
        <v>92</v>
      </c>
      <c r="AC746" t="s">
        <v>600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0</v>
      </c>
      <c r="AJ746" t="s">
        <v>61</v>
      </c>
      <c r="AK746" t="s">
        <v>61</v>
      </c>
      <c r="AL746" t="s">
        <v>61</v>
      </c>
      <c r="AM746" t="s">
        <v>61</v>
      </c>
      <c r="AN746" t="s">
        <v>72</v>
      </c>
      <c r="AO746" t="s">
        <v>73</v>
      </c>
      <c r="AP746" t="b">
        <v>0</v>
      </c>
      <c r="AQ746" t="b">
        <v>0</v>
      </c>
      <c r="AR746" t="s">
        <v>74</v>
      </c>
      <c r="AS746" t="b">
        <v>0</v>
      </c>
      <c r="AT746" t="s">
        <v>569</v>
      </c>
      <c r="AU746" t="s">
        <v>61</v>
      </c>
      <c r="AX746" t="s">
        <v>568</v>
      </c>
      <c r="AY746" t="s">
        <v>61</v>
      </c>
      <c r="BA746" t="b">
        <v>1</v>
      </c>
      <c r="BB746" t="s">
        <v>61</v>
      </c>
      <c r="BD746" t="s">
        <v>61</v>
      </c>
    </row>
    <row r="747" spans="1:56" x14ac:dyDescent="0.25">
      <c r="A747" t="s">
        <v>182</v>
      </c>
      <c r="B747" t="s">
        <v>650</v>
      </c>
      <c r="C747">
        <v>1001340</v>
      </c>
      <c r="D747" t="s">
        <v>75</v>
      </c>
      <c r="E747" t="s">
        <v>75</v>
      </c>
      <c r="F747" t="s">
        <v>206</v>
      </c>
      <c r="G747" t="s">
        <v>703</v>
      </c>
      <c r="H747" t="str">
        <f t="shared" si="32"/>
        <v>04002</v>
      </c>
      <c r="I747" t="s">
        <v>61</v>
      </c>
      <c r="K747" t="s">
        <v>62</v>
      </c>
      <c r="L747">
        <v>2</v>
      </c>
      <c r="N747" t="str">
        <f t="shared" si="31"/>
        <v>0</v>
      </c>
      <c r="O747">
        <v>2</v>
      </c>
      <c r="P747" t="s">
        <v>95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0</v>
      </c>
      <c r="Z747" t="b">
        <v>0</v>
      </c>
      <c r="AA747">
        <v>103</v>
      </c>
      <c r="AB747">
        <v>138</v>
      </c>
      <c r="AC747" t="s">
        <v>69</v>
      </c>
      <c r="AD747" t="b">
        <v>0</v>
      </c>
      <c r="AE747" t="b">
        <v>1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72</v>
      </c>
      <c r="AO747" t="s">
        <v>73</v>
      </c>
      <c r="AP747" t="b">
        <v>0</v>
      </c>
      <c r="AQ747" t="b">
        <v>0</v>
      </c>
      <c r="AR747" t="s">
        <v>74</v>
      </c>
      <c r="AS747" t="b">
        <v>0</v>
      </c>
      <c r="AT747" t="s">
        <v>90</v>
      </c>
      <c r="AU747" t="s">
        <v>61</v>
      </c>
      <c r="AX747" t="s">
        <v>568</v>
      </c>
      <c r="AY747" t="s">
        <v>61</v>
      </c>
      <c r="BA747" t="b">
        <v>1</v>
      </c>
      <c r="BB747" t="s">
        <v>61</v>
      </c>
      <c r="BD747" t="s">
        <v>61</v>
      </c>
    </row>
    <row r="748" spans="1:56" x14ac:dyDescent="0.25">
      <c r="A748" t="s">
        <v>182</v>
      </c>
      <c r="B748" t="s">
        <v>650</v>
      </c>
      <c r="C748">
        <v>1001340</v>
      </c>
      <c r="D748" t="s">
        <v>75</v>
      </c>
      <c r="E748" t="s">
        <v>75</v>
      </c>
      <c r="F748" t="s">
        <v>613</v>
      </c>
      <c r="G748" t="s">
        <v>548</v>
      </c>
      <c r="H748" t="str">
        <f t="shared" si="32"/>
        <v>04002</v>
      </c>
      <c r="I748" t="s">
        <v>61</v>
      </c>
      <c r="K748" t="s">
        <v>605</v>
      </c>
      <c r="L748">
        <v>2</v>
      </c>
      <c r="N748" t="str">
        <f t="shared" si="31"/>
        <v>0</v>
      </c>
      <c r="O748">
        <v>2</v>
      </c>
      <c r="P748" t="s">
        <v>95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0</v>
      </c>
      <c r="Y748" t="b">
        <v>0</v>
      </c>
      <c r="Z748" t="b">
        <v>0</v>
      </c>
      <c r="AA748">
        <v>103</v>
      </c>
      <c r="AB748">
        <v>92</v>
      </c>
      <c r="AC748" t="s">
        <v>600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0</v>
      </c>
      <c r="AJ748" t="s">
        <v>61</v>
      </c>
      <c r="AK748" t="s">
        <v>61</v>
      </c>
      <c r="AL748" t="s">
        <v>61</v>
      </c>
      <c r="AM748" t="s">
        <v>61</v>
      </c>
      <c r="AN748" t="s">
        <v>72</v>
      </c>
      <c r="AO748" t="s">
        <v>73</v>
      </c>
      <c r="AP748" t="b">
        <v>0</v>
      </c>
      <c r="AQ748" t="b">
        <v>0</v>
      </c>
      <c r="AR748" t="s">
        <v>74</v>
      </c>
      <c r="AS748" t="b">
        <v>0</v>
      </c>
      <c r="AT748" t="s">
        <v>569</v>
      </c>
      <c r="AU748" t="s">
        <v>61</v>
      </c>
      <c r="AX748" t="s">
        <v>568</v>
      </c>
      <c r="AY748" t="s">
        <v>61</v>
      </c>
      <c r="BA748" t="b">
        <v>1</v>
      </c>
      <c r="BB748" t="s">
        <v>61</v>
      </c>
      <c r="BD748" t="s">
        <v>61</v>
      </c>
    </row>
    <row r="749" spans="1:56" x14ac:dyDescent="0.25">
      <c r="A749" t="s">
        <v>299</v>
      </c>
      <c r="B749" t="s">
        <v>655</v>
      </c>
      <c r="C749">
        <v>2109310</v>
      </c>
      <c r="D749" t="s">
        <v>75</v>
      </c>
      <c r="E749" t="s">
        <v>75</v>
      </c>
      <c r="F749" t="s">
        <v>206</v>
      </c>
      <c r="G749" t="s">
        <v>706</v>
      </c>
      <c r="H749" t="str">
        <f t="shared" si="32"/>
        <v>04002</v>
      </c>
      <c r="I749" t="s">
        <v>61</v>
      </c>
      <c r="K749" t="s">
        <v>62</v>
      </c>
      <c r="L749">
        <v>1</v>
      </c>
      <c r="N749" t="str">
        <f t="shared" si="31"/>
        <v>0</v>
      </c>
      <c r="O749">
        <v>1</v>
      </c>
      <c r="P749" t="s">
        <v>95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0</v>
      </c>
      <c r="Z749" t="b">
        <v>0</v>
      </c>
      <c r="AA749">
        <v>103</v>
      </c>
      <c r="AB749">
        <v>138</v>
      </c>
      <c r="AC749" t="s">
        <v>69</v>
      </c>
      <c r="AD749" t="b">
        <v>0</v>
      </c>
      <c r="AE749" t="b">
        <v>1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72</v>
      </c>
      <c r="AO749" t="s">
        <v>73</v>
      </c>
      <c r="AP749" t="b">
        <v>0</v>
      </c>
      <c r="AQ749" t="b">
        <v>0</v>
      </c>
      <c r="AR749" t="s">
        <v>74</v>
      </c>
      <c r="AS749" t="b">
        <v>0</v>
      </c>
      <c r="AT749" t="s">
        <v>90</v>
      </c>
      <c r="AU749" t="s">
        <v>61</v>
      </c>
      <c r="AX749" t="s">
        <v>568</v>
      </c>
      <c r="AY749" t="s">
        <v>61</v>
      </c>
      <c r="BA749" t="b">
        <v>1</v>
      </c>
      <c r="BB749" t="s">
        <v>61</v>
      </c>
      <c r="BD749" t="s">
        <v>61</v>
      </c>
    </row>
    <row r="750" spans="1:56" x14ac:dyDescent="0.25">
      <c r="A750" t="s">
        <v>299</v>
      </c>
      <c r="B750" t="s">
        <v>655</v>
      </c>
      <c r="C750">
        <v>2109310</v>
      </c>
      <c r="D750" t="s">
        <v>75</v>
      </c>
      <c r="E750" t="s">
        <v>75</v>
      </c>
      <c r="F750" t="s">
        <v>613</v>
      </c>
      <c r="G750" t="s">
        <v>707</v>
      </c>
      <c r="H750" t="str">
        <f t="shared" si="32"/>
        <v>04002</v>
      </c>
      <c r="I750" t="s">
        <v>61</v>
      </c>
      <c r="K750" t="s">
        <v>605</v>
      </c>
      <c r="L750">
        <v>1</v>
      </c>
      <c r="N750" t="str">
        <f t="shared" si="31"/>
        <v>0</v>
      </c>
      <c r="O750">
        <v>1</v>
      </c>
      <c r="P750" t="s">
        <v>95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0</v>
      </c>
      <c r="Y750" t="b">
        <v>0</v>
      </c>
      <c r="Z750" t="b">
        <v>0</v>
      </c>
      <c r="AA750">
        <v>103</v>
      </c>
      <c r="AB750">
        <v>92</v>
      </c>
      <c r="AC750" t="s">
        <v>600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0</v>
      </c>
      <c r="AJ750" t="s">
        <v>61</v>
      </c>
      <c r="AK750" t="s">
        <v>61</v>
      </c>
      <c r="AL750" t="s">
        <v>61</v>
      </c>
      <c r="AM750" t="s">
        <v>61</v>
      </c>
      <c r="AN750" t="s">
        <v>72</v>
      </c>
      <c r="AO750" t="s">
        <v>73</v>
      </c>
      <c r="AP750" t="b">
        <v>0</v>
      </c>
      <c r="AQ750" t="b">
        <v>0</v>
      </c>
      <c r="AR750" t="s">
        <v>74</v>
      </c>
      <c r="AS750" t="b">
        <v>0</v>
      </c>
      <c r="AT750" t="s">
        <v>569</v>
      </c>
      <c r="AU750" t="s">
        <v>61</v>
      </c>
      <c r="AX750" t="s">
        <v>568</v>
      </c>
      <c r="AY750" t="s">
        <v>61</v>
      </c>
      <c r="BA750" t="b">
        <v>1</v>
      </c>
      <c r="BB750" t="s">
        <v>61</v>
      </c>
      <c r="BD750" t="s">
        <v>61</v>
      </c>
    </row>
    <row r="751" spans="1:56" x14ac:dyDescent="0.25">
      <c r="A751" t="s">
        <v>182</v>
      </c>
      <c r="B751" t="s">
        <v>646</v>
      </c>
      <c r="C751">
        <v>1001310</v>
      </c>
      <c r="D751" t="s">
        <v>132</v>
      </c>
      <c r="E751" t="s">
        <v>132</v>
      </c>
      <c r="F751" t="s">
        <v>206</v>
      </c>
      <c r="G751" t="s">
        <v>708</v>
      </c>
      <c r="H751" t="str">
        <f t="shared" si="32"/>
        <v>04002</v>
      </c>
      <c r="I751" t="s">
        <v>61</v>
      </c>
      <c r="K751" t="s">
        <v>62</v>
      </c>
      <c r="L751">
        <v>1</v>
      </c>
      <c r="N751" t="str">
        <f t="shared" si="31"/>
        <v>0</v>
      </c>
      <c r="O751">
        <v>1</v>
      </c>
      <c r="P751" t="s">
        <v>95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0</v>
      </c>
      <c r="Z751" t="b">
        <v>0</v>
      </c>
      <c r="AA751">
        <v>103</v>
      </c>
      <c r="AB751">
        <v>138</v>
      </c>
      <c r="AC751" t="s">
        <v>69</v>
      </c>
      <c r="AD751" t="b">
        <v>0</v>
      </c>
      <c r="AE751" t="b">
        <v>1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72</v>
      </c>
      <c r="AO751" t="s">
        <v>73</v>
      </c>
      <c r="AP751" t="b">
        <v>0</v>
      </c>
      <c r="AQ751" t="b">
        <v>0</v>
      </c>
      <c r="AR751" t="s">
        <v>74</v>
      </c>
      <c r="AS751" t="b">
        <v>0</v>
      </c>
      <c r="AT751" t="s">
        <v>90</v>
      </c>
      <c r="AU751" t="s">
        <v>61</v>
      </c>
      <c r="AX751" t="s">
        <v>568</v>
      </c>
      <c r="AY751" t="s">
        <v>61</v>
      </c>
      <c r="BA751" t="b">
        <v>1</v>
      </c>
      <c r="BB751" t="s">
        <v>61</v>
      </c>
      <c r="BD751" t="s">
        <v>61</v>
      </c>
    </row>
    <row r="752" spans="1:56" x14ac:dyDescent="0.25">
      <c r="A752" t="s">
        <v>182</v>
      </c>
      <c r="B752" t="s">
        <v>646</v>
      </c>
      <c r="C752">
        <v>1001310</v>
      </c>
      <c r="D752" t="s">
        <v>132</v>
      </c>
      <c r="E752" t="s">
        <v>132</v>
      </c>
      <c r="F752" t="s">
        <v>613</v>
      </c>
      <c r="G752" t="s">
        <v>707</v>
      </c>
      <c r="H752" t="str">
        <f t="shared" si="32"/>
        <v>04002</v>
      </c>
      <c r="I752" t="s">
        <v>61</v>
      </c>
      <c r="K752" t="s">
        <v>605</v>
      </c>
      <c r="L752">
        <v>1</v>
      </c>
      <c r="N752" t="str">
        <f t="shared" si="31"/>
        <v>0</v>
      </c>
      <c r="O752">
        <v>1</v>
      </c>
      <c r="P752" t="s">
        <v>95</v>
      </c>
      <c r="Q752" t="s">
        <v>65</v>
      </c>
      <c r="R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0</v>
      </c>
      <c r="Y752" t="b">
        <v>0</v>
      </c>
      <c r="Z752" t="b">
        <v>0</v>
      </c>
      <c r="AA752">
        <v>103</v>
      </c>
      <c r="AB752">
        <v>92</v>
      </c>
      <c r="AC752" t="s">
        <v>600</v>
      </c>
      <c r="AD752" t="b">
        <v>0</v>
      </c>
      <c r="AE752" t="b">
        <v>1</v>
      </c>
      <c r="AF752" t="s">
        <v>70</v>
      </c>
      <c r="AG752" t="s">
        <v>61</v>
      </c>
      <c r="AH752" t="s">
        <v>61</v>
      </c>
      <c r="AI752" t="b">
        <v>0</v>
      </c>
      <c r="AJ752" t="s">
        <v>61</v>
      </c>
      <c r="AK752" t="s">
        <v>61</v>
      </c>
      <c r="AL752" t="s">
        <v>61</v>
      </c>
      <c r="AM752" t="s">
        <v>61</v>
      </c>
      <c r="AN752" t="s">
        <v>72</v>
      </c>
      <c r="AO752" t="s">
        <v>73</v>
      </c>
      <c r="AP752" t="b">
        <v>0</v>
      </c>
      <c r="AQ752" t="b">
        <v>0</v>
      </c>
      <c r="AR752" t="s">
        <v>74</v>
      </c>
      <c r="AS752" t="b">
        <v>0</v>
      </c>
      <c r="AT752" t="s">
        <v>569</v>
      </c>
      <c r="AU752" t="s">
        <v>61</v>
      </c>
      <c r="AX752" t="s">
        <v>568</v>
      </c>
      <c r="AY752" t="s">
        <v>61</v>
      </c>
      <c r="BA752" t="b">
        <v>1</v>
      </c>
      <c r="BB752" t="s">
        <v>61</v>
      </c>
      <c r="BD752" t="s">
        <v>61</v>
      </c>
    </row>
    <row r="753" spans="1:56" x14ac:dyDescent="0.25">
      <c r="A753" t="s">
        <v>212</v>
      </c>
      <c r="B753" t="s">
        <v>561</v>
      </c>
      <c r="C753">
        <v>1200370</v>
      </c>
      <c r="D753" t="s">
        <v>83</v>
      </c>
      <c r="E753" t="s">
        <v>152</v>
      </c>
      <c r="F753" t="s">
        <v>536</v>
      </c>
      <c r="G753" t="s">
        <v>709</v>
      </c>
      <c r="H753" t="str">
        <f>"09005"</f>
        <v>09005</v>
      </c>
      <c r="I753" t="s">
        <v>61</v>
      </c>
      <c r="K753" t="s">
        <v>62</v>
      </c>
      <c r="L753">
        <v>1</v>
      </c>
      <c r="N753" t="str">
        <f t="shared" si="31"/>
        <v>0</v>
      </c>
      <c r="O753">
        <v>1</v>
      </c>
      <c r="P753" t="s">
        <v>95</v>
      </c>
      <c r="Q753" t="s">
        <v>65</v>
      </c>
      <c r="R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103</v>
      </c>
      <c r="AB753">
        <v>460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72</v>
      </c>
      <c r="AO753" t="s">
        <v>73</v>
      </c>
      <c r="AP753" t="b">
        <v>0</v>
      </c>
      <c r="AQ753" t="b">
        <v>0</v>
      </c>
      <c r="AR753" t="s">
        <v>74</v>
      </c>
      <c r="AS753" t="b">
        <v>0</v>
      </c>
      <c r="AT753" t="s">
        <v>90</v>
      </c>
      <c r="AU753" t="s">
        <v>61</v>
      </c>
      <c r="AX753" t="s">
        <v>568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212</v>
      </c>
      <c r="B754" t="s">
        <v>586</v>
      </c>
      <c r="C754">
        <v>1200370</v>
      </c>
      <c r="D754" t="s">
        <v>152</v>
      </c>
      <c r="E754" t="s">
        <v>152</v>
      </c>
      <c r="F754" t="s">
        <v>536</v>
      </c>
      <c r="G754" t="s">
        <v>710</v>
      </c>
      <c r="H754" t="str">
        <f>"09005"</f>
        <v>09005</v>
      </c>
      <c r="I754" t="s">
        <v>61</v>
      </c>
      <c r="K754" t="s">
        <v>62</v>
      </c>
      <c r="L754">
        <v>1</v>
      </c>
      <c r="N754" t="str">
        <f t="shared" si="31"/>
        <v>0</v>
      </c>
      <c r="O754">
        <v>1</v>
      </c>
      <c r="P754" t="s">
        <v>95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0</v>
      </c>
      <c r="Z754" t="b">
        <v>0</v>
      </c>
      <c r="AA754">
        <v>999</v>
      </c>
      <c r="AB754">
        <v>1</v>
      </c>
      <c r="AC754" t="s">
        <v>69</v>
      </c>
      <c r="AD754" t="b">
        <v>1</v>
      </c>
      <c r="AE754" t="b">
        <v>1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72</v>
      </c>
      <c r="AO754" t="s">
        <v>73</v>
      </c>
      <c r="AP754" t="b">
        <v>0</v>
      </c>
      <c r="AQ754" t="b">
        <v>0</v>
      </c>
      <c r="AR754" t="s">
        <v>74</v>
      </c>
      <c r="AS754" t="b">
        <v>0</v>
      </c>
      <c r="AT754" t="s">
        <v>90</v>
      </c>
      <c r="AU754" t="s">
        <v>61</v>
      </c>
      <c r="AX754" t="s">
        <v>568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77</v>
      </c>
      <c r="B755" t="s">
        <v>483</v>
      </c>
      <c r="C755">
        <v>8800540</v>
      </c>
      <c r="D755" t="s">
        <v>75</v>
      </c>
      <c r="E755" t="s">
        <v>75</v>
      </c>
      <c r="F755" t="s">
        <v>293</v>
      </c>
      <c r="G755" t="s">
        <v>92</v>
      </c>
      <c r="H755">
        <v>39013</v>
      </c>
      <c r="I755" t="s">
        <v>61</v>
      </c>
      <c r="K755" t="s">
        <v>62</v>
      </c>
      <c r="L755">
        <v>20</v>
      </c>
      <c r="N755" t="str">
        <f t="shared" si="31"/>
        <v>0</v>
      </c>
      <c r="O755">
        <v>20</v>
      </c>
      <c r="P755" t="s">
        <v>93</v>
      </c>
      <c r="Q755" t="s">
        <v>64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300</v>
      </c>
      <c r="AB755">
        <v>230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61</v>
      </c>
      <c r="AK755" t="s">
        <v>61</v>
      </c>
      <c r="AL755" t="s">
        <v>61</v>
      </c>
      <c r="AM755" t="s">
        <v>61</v>
      </c>
      <c r="AN755" t="s">
        <v>72</v>
      </c>
      <c r="AO755" t="s">
        <v>81</v>
      </c>
      <c r="AP755" t="b">
        <v>0</v>
      </c>
      <c r="AQ755" t="b">
        <v>0</v>
      </c>
      <c r="AR755" t="s">
        <v>74</v>
      </c>
      <c r="AS755" t="b">
        <v>0</v>
      </c>
      <c r="AT755" t="s">
        <v>90</v>
      </c>
      <c r="AU755" t="s">
        <v>61</v>
      </c>
      <c r="AX755" t="s">
        <v>568</v>
      </c>
      <c r="AY755" t="s">
        <v>61</v>
      </c>
      <c r="BA755" t="b">
        <v>0</v>
      </c>
      <c r="BB755" t="s">
        <v>61</v>
      </c>
      <c r="BC755">
        <v>8800500</v>
      </c>
      <c r="BD755" t="s">
        <v>61</v>
      </c>
    </row>
    <row r="756" spans="1:56" x14ac:dyDescent="0.25">
      <c r="A756" t="s">
        <v>140</v>
      </c>
      <c r="B756" t="s">
        <v>141</v>
      </c>
      <c r="C756">
        <v>2107300</v>
      </c>
      <c r="D756" t="s">
        <v>231</v>
      </c>
      <c r="E756" t="s">
        <v>231</v>
      </c>
      <c r="F756" t="s">
        <v>142</v>
      </c>
      <c r="G756" t="s">
        <v>242</v>
      </c>
      <c r="H756">
        <v>25054</v>
      </c>
      <c r="I756" t="s">
        <v>61</v>
      </c>
      <c r="K756" t="s">
        <v>62</v>
      </c>
      <c r="L756">
        <v>1</v>
      </c>
      <c r="N756" t="str">
        <f t="shared" si="31"/>
        <v>0</v>
      </c>
      <c r="O756">
        <v>1</v>
      </c>
      <c r="P756" t="s">
        <v>95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72</v>
      </c>
      <c r="AO756" t="s">
        <v>81</v>
      </c>
      <c r="AP756" t="b">
        <v>0</v>
      </c>
      <c r="AQ756" t="b">
        <v>0</v>
      </c>
      <c r="AR756" t="s">
        <v>74</v>
      </c>
      <c r="AS756" t="b">
        <v>0</v>
      </c>
      <c r="AT756" t="s">
        <v>90</v>
      </c>
      <c r="AU756" t="s">
        <v>61</v>
      </c>
      <c r="AX756" t="s">
        <v>568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100</v>
      </c>
      <c r="B757" t="s">
        <v>711</v>
      </c>
      <c r="C757" t="s">
        <v>298</v>
      </c>
      <c r="D757" t="s">
        <v>132</v>
      </c>
      <c r="E757" t="s">
        <v>132</v>
      </c>
      <c r="F757" t="s">
        <v>103</v>
      </c>
      <c r="G757" t="s">
        <v>80</v>
      </c>
      <c r="H757">
        <v>19051</v>
      </c>
      <c r="I757" t="s">
        <v>61</v>
      </c>
      <c r="K757" t="s">
        <v>62</v>
      </c>
      <c r="L757">
        <v>2</v>
      </c>
      <c r="N757" t="str">
        <f t="shared" si="31"/>
        <v>0</v>
      </c>
      <c r="O757">
        <v>2</v>
      </c>
      <c r="P757" t="s">
        <v>95</v>
      </c>
      <c r="Q757" t="s">
        <v>65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X757" t="b">
        <v>0</v>
      </c>
      <c r="Y757" t="b">
        <v>0</v>
      </c>
      <c r="Z757" t="b">
        <v>0</v>
      </c>
      <c r="AC757" t="s">
        <v>69</v>
      </c>
      <c r="AD757" t="b">
        <v>1</v>
      </c>
      <c r="AE757" t="b">
        <v>1</v>
      </c>
      <c r="AF757" t="s">
        <v>70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72</v>
      </c>
      <c r="AO757" t="s">
        <v>81</v>
      </c>
      <c r="AP757" t="b">
        <v>0</v>
      </c>
      <c r="AQ757" t="b">
        <v>0</v>
      </c>
      <c r="AR757" t="s">
        <v>74</v>
      </c>
      <c r="AS757" t="b">
        <v>0</v>
      </c>
      <c r="AT757" t="s">
        <v>90</v>
      </c>
      <c r="AU757" t="s">
        <v>61</v>
      </c>
      <c r="AX757" t="s">
        <v>568</v>
      </c>
      <c r="AY757" t="s">
        <v>61</v>
      </c>
      <c r="BA757" t="b">
        <v>0</v>
      </c>
      <c r="BB757" t="s">
        <v>61</v>
      </c>
      <c r="BD75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2017-02-04T21:13:32Z</dcterms:created>
  <dcterms:modified xsi:type="dcterms:W3CDTF">2017-02-04T21:13:32Z</dcterms:modified>
</cp:coreProperties>
</file>